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Eane\Desktop\RELATORIO TCM\2023\OUTUBRO\"/>
    </mc:Choice>
  </mc:AlternateContent>
  <xr:revisionPtr revIDLastSave="0" documentId="13_ncr:1_{E10260F3-9EE5-47B5-B556-E52765EE6CD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ágin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J15" i="1"/>
  <c r="K15" i="1" s="1"/>
  <c r="L19" i="1"/>
  <c r="L10" i="1"/>
  <c r="L15" i="1"/>
  <c r="L13" i="1"/>
  <c r="J13" i="1"/>
  <c r="K12" i="1"/>
  <c r="L12" i="1"/>
  <c r="J12" i="1"/>
  <c r="J11" i="1"/>
  <c r="J10" i="1"/>
  <c r="J9" i="1"/>
  <c r="K9" i="1" s="1"/>
  <c r="L9" i="1"/>
  <c r="K8" i="1"/>
  <c r="L8" i="1"/>
  <c r="P8" i="1"/>
  <c r="J8" i="1"/>
</calcChain>
</file>

<file path=xl/sharedStrings.xml><?xml version="1.0" encoding="utf-8"?>
<sst xmlns="http://schemas.openxmlformats.org/spreadsheetml/2006/main" count="148" uniqueCount="119">
  <si>
    <t>Objeto da Obra</t>
  </si>
  <si>
    <t>Nome do Contratado</t>
  </si>
  <si>
    <t>Local de Execução da Obra</t>
  </si>
  <si>
    <t>Origem do Recurso</t>
  </si>
  <si>
    <t>Modalidade de Licitação Contratada</t>
  </si>
  <si>
    <t>Número do Processo Licitatório</t>
  </si>
  <si>
    <t>Data de Início da Obra</t>
  </si>
  <si>
    <t>Data de Fim da Obra</t>
  </si>
  <si>
    <t>Valor Total da Obra</t>
  </si>
  <si>
    <t>Valor Total Aplicado</t>
  </si>
  <si>
    <t>Percentual total aplicado</t>
  </si>
  <si>
    <t>Percentual mensal aplicado</t>
  </si>
  <si>
    <t>Valor aplicado no mês vigente</t>
  </si>
  <si>
    <t>Situação (status)</t>
  </si>
  <si>
    <t>PREFEITURA MUNICIPAL DE CUMARU DO NORTE - PA</t>
  </si>
  <si>
    <t>CONSTRUÇÃO DE PRAÇA NA AV. DOS ESTADOS, S/N, CENTRO, CUMARU DO NORTE – PA, CONFORME CONTRATO DE REPASSE N° 870227/2018/MTUR/CAIXA, EM ATENDIMENTO A SECRETARIA MUNICIPAL DE OBRAS.</t>
  </si>
  <si>
    <t>M. PAMPLONA CONSTRUÇÕES EIRELI CNPJ: 19.578.735/0001-25</t>
  </si>
  <si>
    <t>AVENIDA DOS ESTADOS, S/N, CENTRO, CUMARU DO NORTE - PA</t>
  </si>
  <si>
    <t>CONTRATO DE REPASSE Nº 870227/2018/MTUR/CAIXA.</t>
  </si>
  <si>
    <t>TOMADA DE PREÇO Nº 001/2021</t>
  </si>
  <si>
    <t>R$ 447.227, 97</t>
  </si>
  <si>
    <t>CONCLUIDA E RECEBIDA</t>
  </si>
  <si>
    <t>VILA SERRA AZUL, ZONA RURAL, CUMARU DO NORTE -PA</t>
  </si>
  <si>
    <t>DISPENSA DE LICITAÇÃO 001/2022</t>
  </si>
  <si>
    <t>FUNDO MUNICIPAL DE EDUCAÇÃO E CULTURA, 
RECURSO PROPRIO</t>
  </si>
  <si>
    <t>Nº 007/2022</t>
  </si>
  <si>
    <t>CONTRATAÇÃO DE PESSOA JURÍDICA COM HABILIDADE 
EM ENGENHARIA CIVIL E OU ARQUITETURA, PARA CONSTRUÇÃO DE 3 (TRÊS) 
SALAS DE AULA NA ESCOLA ERMINIO BRITO, NA LOCALIDADE VILA SERRA 
AZUL – CUMARU DO NORTE – PA</t>
  </si>
  <si>
    <t>PB CONSTRUTORA EIRELI. CNPJ N° 43.914.098/0001-03</t>
  </si>
  <si>
    <t>REFORMA DO PRÉDIO DA SECRETÁRIA MUNICIPAL DA SAÚDE NA AVENIDA DAS NAÇÕES, S/N, CENTRO – CUMARU DO NORTE – PA.</t>
  </si>
  <si>
    <t>AVENIDA DAS NAÇÕES, S/N, CENTRO, 
CUMARU DO NORTE-PA</t>
  </si>
  <si>
    <t>FUNDO MUNICIPAL DE SAÚDE, RECURSO PRÓPRIO</t>
  </si>
  <si>
    <t xml:space="preserve">
TOMADA DE PREÇO Nº 001/2022</t>
  </si>
  <si>
    <t>Nº 021/2022</t>
  </si>
  <si>
    <t>REFORMA E AMPLIAÇÃO DO PRÉDIO DO POSTO DE 
SAÚDE DO CENTRO DE CUMARU O NORTE-PA</t>
  </si>
  <si>
    <t>AVENIDA ESTADOS, S/N, CENTRO, 
CUMARU DO NORTE-PA</t>
  </si>
  <si>
    <t xml:space="preserve">
TOMADA DE PREÇO Nº002/2022</t>
  </si>
  <si>
    <t>Nº 024/2022</t>
  </si>
  <si>
    <t>Nº 024/2021</t>
  </si>
  <si>
    <t xml:space="preserve"> 05/11/2022</t>
  </si>
  <si>
    <t>RECUPERAÇÃO DE 112,98 KM DE ESTRADA VICINAL DA 
VILA MATA VERDE ATÉ A VILA SERRA AZUL E IMPLANTAÇÃO DE 495 METROS 
DE BUEIRO DA VILA MATA VERDE ATÉ A VILA SERRA AZUL, NO MUNICIPIO DE 
CUMARU DO NORTE-PA</t>
  </si>
  <si>
    <t>OURO NEGRO PAVIMENTAÇÕES LTDA. CNPJ N°
30.173.227/0001-08</t>
  </si>
  <si>
    <t>VILA MATA VERDE E VILA SERRA AZUL, 
ZONA RURAL, CUMARU DO NORTE -PA</t>
  </si>
  <si>
    <t>ESTADUAL CONVÊNIO N° 006/2021 – SETRAN, EM 
ATENDIMENTO A SECRETARIA MUNICIPAL DE OBRAS</t>
  </si>
  <si>
    <t xml:space="preserve">
TOMADA DE PREÇO Nº 004/2022</t>
  </si>
  <si>
    <t>Nº 046/2022</t>
  </si>
  <si>
    <t>EM ANDAMENTO</t>
  </si>
  <si>
    <t>CONSTRUÇÃO DE 06 (SEIS) PONTES EM CONCRETO 
ARMADO, NAS ESTRADAS VICINAIS, SOBRE OS: RIO ESPADILHA, COM 
EXTENSÃO DE 12,00M X 4,80M: RIO ONCINHA, COM EXTENSÃO DE 15,00M X 
4,80M: RIO NARGE, COM EXTENSÃO DE 36,00 X 4,80M: RIO INDAIÁ (NONATO), 
COM EXTENSÃO DE 24,00M X 4,80M: RIO INDAIÁ (CHICOTE), COM EXTENSÃO DE 
15,00 X 4,80M: E RIO CANGAIA (VILA ESTRELA DO MACEIO), COM EXTENSÃO DE 
36,00M X 4,80M, NA ZONA RURAL COM COMPRIMENTO TOTAL DE 138,OOM, 
CONFORME CONVENIO N° 062/2022 SETRAN.</t>
  </si>
  <si>
    <t>SPE ENGENHARIA LTDA. CNPJ N° 04.125.333/0001-06</t>
  </si>
  <si>
    <t>ZONA RURAL, CUMARU DO NORTE -PA</t>
  </si>
  <si>
    <t xml:space="preserve">ESTADUAL CONVÊNIO N° 062/2022 – SETRAN </t>
  </si>
  <si>
    <t xml:space="preserve">Nº 038/202
</t>
  </si>
  <si>
    <t xml:space="preserve">CONCORRENCIA PUBLICA Nº 001/2022 </t>
  </si>
  <si>
    <t>CONSTRUÇÃO DO TERMINAL RODOVIÁRIO 
LOCALIZADO NA RUA 01, QUADRA 74, LOTES 01, 28, 29 E 30, BAIRRO CENTRO, 
CUMARU DO NORTE/PA</t>
  </si>
  <si>
    <t>TERRA VERMELHA CONSTRUTORA E 
INCORPORADORA EIRELI. CNPJ N° 31.262.722/0001-48</t>
  </si>
  <si>
    <t>RUA 01, QUADRA 74, LOTES 01, 28, 29 E 
30, BAIRRO CENTRO, CUMARU DO NORTE/PA</t>
  </si>
  <si>
    <t>RECURSO PRÓPRIO</t>
  </si>
  <si>
    <t xml:space="preserve">Nº 030/2022
</t>
  </si>
  <si>
    <t>TOMADA DE PREÇO Nº 003/2022</t>
  </si>
  <si>
    <t>REFORMA DO HOSPITAL MUNICIPAL JOÃO VIEIRA DA 
CUNHA, NO MUNICIPIO DE CUMARU – PA</t>
  </si>
  <si>
    <t>A P SOTT CONSTRUTORA EIRELI. CNPJ N°
16.822.467/0001-57</t>
  </si>
  <si>
    <t>AVENIDA DAS NAÇÕES, S/N°, CENTRO, 
CUMARU DO NORTE -PA</t>
  </si>
  <si>
    <t>ESTADUAL CONVÊNIO N° 147/2022 – SEDOP</t>
  </si>
  <si>
    <t xml:space="preserve">Nº 052/2022
</t>
  </si>
  <si>
    <t>TOMADA DE PREÇO Nº 007/2022</t>
  </si>
  <si>
    <t xml:space="preserve"> 23/10/2023</t>
  </si>
  <si>
    <t>Contratação de empresa para pavimentação de 2,00 Km de CBUQ 
divididos em duas vias ambas com 7 Metros de largura, com drenagem profunda com extensão 
de 22 Metros e diâmetro de 1,00M, calçadas e meio fio com sarjeta, no Município de Cumaru 
Do Norte, NESTE ESTADO”, através do repasse de recursos financeiros e estabelecimento de 
bases gerais de mútua cooperação entre o Estado do Pará, através da SEDOP e o Município de 
Cumaru do Norte.</t>
  </si>
  <si>
    <t>PA 287, CUMARU DO NORTE - PA</t>
  </si>
  <si>
    <t>ESTADUAL CONVÊNIO N° 145/2022 – SEDOP</t>
  </si>
  <si>
    <t xml:space="preserve">Nº 051/2022
</t>
  </si>
  <si>
    <t>TOMADA DE PREÇO Nº 006/2022</t>
  </si>
  <si>
    <t>COSNTRUÇÃO DA CASA DO GUERREIRO NA ALDEIA 
GOROTIRE, PA-387, ZONA RURAL, MUNICÍPIO DE CUMARU DO NORTE, 
CONFORME CONVÊNIO: 021/2022, PROCESSO: 282.472/2022, FIRMADO ENTRE A 
SECRETARIA DE ESTADO DE PLANEJAMENTO E ADMINISTRAÇÃO - SEPLAD E 
PREFEITURA MUNICIPAL DE CUMARU DO NORTE</t>
  </si>
  <si>
    <t>M. C. MACHADO CONSTRUTORA E 
TERRAPLANAGEM EIRELI. CNPJ N° 18.503.567/0001-46</t>
  </si>
  <si>
    <t>ALDEIA GOROTIRE, PA-387, ZONA 
RURAL, CUMARU DO NORTE-PA</t>
  </si>
  <si>
    <t>ESTADUAL – CONVÊNIO N° 021/2022 – SEPLAD</t>
  </si>
  <si>
    <t xml:space="preserve">Nº 053/2022
</t>
  </si>
  <si>
    <t>TOMADA DE PREÇO Nº 008/2022</t>
  </si>
  <si>
    <t>COSNTRUÇÃO DE UMA ESTRUTURA EM CONCRETO 
ARMADO PARA APOIAR UM RESERVATÓRIO DE 25.000 LITROS DE ÁGUA NO 
SETOR VICENTE TEMPONI</t>
  </si>
  <si>
    <t>AVENIDA PRINCIPAL, SETOR VICENTE 
TEMPONI, CUMARU DO NORTE-PA</t>
  </si>
  <si>
    <t xml:space="preserve">Nº 061/2022
</t>
  </si>
  <si>
    <t>DISPENSA  Nº  004/2022</t>
  </si>
  <si>
    <t>Contratação de empresa de engenharia especializada para 
execução dos serviços da obra de Pavimentação asfáltica de 7KM na PA-287 no Município de 
Cumaru do Norte - PA, conforme Convênio nº 157/2022 firmado entre a Secretaria de Estado 
de Transportes – SETRAN e a Prefeitura Municipal de Cumaru do Norte/PA</t>
  </si>
  <si>
    <t>FGS CONSTRUTORA E SERVICOS LTDA, inscrita no 
CNPJ. (MF) nº 21.058.147/0001-02</t>
  </si>
  <si>
    <t>ESTADUAL CONVÊNIO N° 157/2022 – SETRAN.</t>
  </si>
  <si>
    <t xml:space="preserve">Nº 057/2022
</t>
  </si>
  <si>
    <t xml:space="preserve"> CONCORRÊNCIA PÚBLICA Nº  002/2022</t>
  </si>
  <si>
    <t>Construção de três salas de aulas na Escola Osvaldo Carlos Gama 
Agrovila na Vila Estela do Pará, zona rural, Município de Cumaru do Norte</t>
  </si>
  <si>
    <t>CONSTRUÇÃO DE UMA QUIOSQUE NA PRAÇA PUBLICA 
GERALDO TEMPONI BARBOSA JUNIOR, NA RUA UM, CENTRO, CUMARU DO 
NORTE PARÁ</t>
  </si>
  <si>
    <t>Construção de duas salas de aulas na Creche Ruth Pereira 
Barbaresco, na rua Espirito Santo, Município de Cumaru do Norte.</t>
  </si>
  <si>
    <t>CONSTRUÇÃO DE 01 SALA DE AULA NA ESCOLA OSVALDO CARLOS GAMA, NA AGROVILA ESTELA DO PARÁ, ZONA RURAL, MUNICÍPIO DE CUMARU DO NORTE</t>
  </si>
  <si>
    <t>CONTRATAÇÃO DE MÃO DE OBRA PARA A CONSTRUÇÃO DO PATIO DA RODOVIARIA DE CUMARU DO NORTE-PA.</t>
  </si>
  <si>
    <t>DJ CONSTRUCOES LTDA CNPJ nº 48.123.101/0001-86</t>
  </si>
  <si>
    <t>FUNDEB</t>
  </si>
  <si>
    <t>RUA UM, CENTRO, CUMARU DO NORTE 
-PA</t>
  </si>
  <si>
    <t>RECURSO PROPRIO</t>
  </si>
  <si>
    <t>RUA ESPIRITO SANTPO, S/N°, CENTRO, 
CUMARU DO NORTE -PA</t>
  </si>
  <si>
    <t>AGROVILA ESTRELA DO PARÁ, ZONA 
RURAL, CUMARU DO NORTE -PA</t>
  </si>
  <si>
    <t>RUA 01, QUADRA 74, LOTES 01, 28, 29 E 30, BAIRRO CENTRO CUMARU DO NORTE - PA</t>
  </si>
  <si>
    <t>RECUSRO PROPRIO</t>
  </si>
  <si>
    <t xml:space="preserve">Nº 062/2022
</t>
  </si>
  <si>
    <t>TOMADA DE PREÇO Nº 009/2022</t>
  </si>
  <si>
    <t xml:space="preserve">Nº 068/2022
</t>
  </si>
  <si>
    <t>DISPENSA Nº
005/2022</t>
  </si>
  <si>
    <t xml:space="preserve">
Nº 069/2022
</t>
  </si>
  <si>
    <t>TOMADA DE PREÇO Nº 010/2022</t>
  </si>
  <si>
    <t xml:space="preserve">Nº 010/2023
</t>
  </si>
  <si>
    <t>TOMADA DE PREÇO Nº 004/2023</t>
  </si>
  <si>
    <t xml:space="preserve">Nº 029/2023 </t>
  </si>
  <si>
    <t>DISPENSA DE LICITAÇÃO Nº 003/2023</t>
  </si>
  <si>
    <t xml:space="preserve"> 17/03/2023</t>
  </si>
  <si>
    <t>CONSTRUÇÃO DO
MURO DO ESTÁDIO DE FUTEBOL, NO MUNICIPIO DE CUMARÚ DO NORTE, CONFORME
CONVÊNIO: 290/2022, PROCESSO: 2022/571349, FIRMADO ENTRE O ESTADO DO PARÁ, POR
MEIO DA SECRETARIA DE ESTADO DE DESENVOLVIMENTO URBANO E OBRAS PÚBLICAS -
SEDOP E O MUNICÍPIO DE CUMARÚ DO NORTE, ATRAVÉS DA PREFEITURA MUNICIPA</t>
  </si>
  <si>
    <t>AVENIDA CEARÁ, S/N, CENTRO CUMARU DO NORTE - PA</t>
  </si>
  <si>
    <t>CONVÊNIO: 290/2022, PROCESSO: 2022/571349 SEDOP</t>
  </si>
  <si>
    <t>TOMADA DE PREÇO Nº 001/2023</t>
  </si>
  <si>
    <t>Nº  069/2022</t>
  </si>
  <si>
    <t>FINALIZADA</t>
  </si>
  <si>
    <t>62.86%</t>
  </si>
  <si>
    <t xml:space="preserve">RECEBIDA PROVISORIAMENTE </t>
  </si>
  <si>
    <t xml:space="preserve"> EM ANDAMENTO</t>
  </si>
  <si>
    <t>Relatório de Execução (OUTUBRO/2023 )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</si>
</sst>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_([$R$ -416]* #,##0.00_);_([$R$ -416]* \(#,##0.00\);_([$R$ -416]* &quot;-&quot;??_);_(@_)"/>
  </numFmts>
  <fonts count="7" x14ac:knownFonts="1">
    <font>
      <sz val="10"/>
      <color rgb="FF000000"/>
      <name val="Arial"/>
      <scheme val="minor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Arial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/>
    </xf>
    <xf numFmtId="8" fontId="5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8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0" fillId="0" borderId="0" xfId="1" applyNumberFormat="1" applyFont="1"/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2" xfId="0" applyNumberFormat="1" applyBorder="1" applyAlignment="1">
      <alignment vertical="center"/>
    </xf>
    <xf numFmtId="8" fontId="0" fillId="0" borderId="2" xfId="0" applyNumberForma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8" fontId="4" fillId="0" borderId="4" xfId="0" applyNumberFormat="1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8" fontId="4" fillId="2" borderId="2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28"/>
  <sheetViews>
    <sheetView tabSelected="1" topLeftCell="A10" zoomScale="70" zoomScaleNormal="70" workbookViewId="0">
      <selection activeCell="D4" sqref="D4"/>
    </sheetView>
  </sheetViews>
  <sheetFormatPr defaultColWidth="12.6640625" defaultRowHeight="15.75" customHeight="1" x14ac:dyDescent="0.25"/>
  <cols>
    <col min="1" max="1" width="33.21875" customWidth="1"/>
    <col min="2" max="3" width="12.6640625" customWidth="1"/>
    <col min="4" max="4" width="25" customWidth="1"/>
    <col min="5" max="5" width="25.21875" customWidth="1"/>
    <col min="6" max="6" width="23.21875" customWidth="1"/>
    <col min="9" max="9" width="15.109375" bestFit="1" customWidth="1"/>
    <col min="10" max="10" width="15" bestFit="1" customWidth="1"/>
    <col min="13" max="13" width="17" bestFit="1" customWidth="1"/>
    <col min="14" max="14" width="14.6640625" customWidth="1"/>
  </cols>
  <sheetData>
    <row r="1" spans="1:16" ht="38.4" customHeight="1" x14ac:dyDescent="0.25">
      <c r="A1" s="38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6" ht="26.25" customHeight="1" x14ac:dyDescent="0.25">
      <c r="A2" s="40" t="s">
        <v>118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6" ht="46.8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1:16" ht="115.8" customHeight="1" x14ac:dyDescent="0.25">
      <c r="A4" s="2" t="s">
        <v>15</v>
      </c>
      <c r="B4" s="2" t="s">
        <v>16</v>
      </c>
      <c r="C4" s="2" t="s">
        <v>17</v>
      </c>
      <c r="D4" s="2" t="s">
        <v>18</v>
      </c>
      <c r="E4" s="2" t="s">
        <v>19</v>
      </c>
      <c r="F4" s="2" t="s">
        <v>37</v>
      </c>
      <c r="G4" s="3">
        <v>44512</v>
      </c>
      <c r="H4" s="3">
        <v>44876</v>
      </c>
      <c r="I4" s="7" t="s">
        <v>20</v>
      </c>
      <c r="J4" s="4" t="s">
        <v>20</v>
      </c>
      <c r="K4" s="5">
        <v>1</v>
      </c>
      <c r="L4" s="5">
        <v>0</v>
      </c>
      <c r="M4" s="4">
        <v>0</v>
      </c>
      <c r="N4" s="2" t="s">
        <v>21</v>
      </c>
    </row>
    <row r="5" spans="1:16" ht="126.6" customHeight="1" x14ac:dyDescent="0.25">
      <c r="A5" s="2" t="s">
        <v>26</v>
      </c>
      <c r="B5" s="12" t="s">
        <v>27</v>
      </c>
      <c r="C5" s="8" t="s">
        <v>22</v>
      </c>
      <c r="D5" s="8" t="s">
        <v>24</v>
      </c>
      <c r="E5" s="2" t="s">
        <v>23</v>
      </c>
      <c r="F5" s="2" t="s">
        <v>25</v>
      </c>
      <c r="G5" s="9">
        <v>44585</v>
      </c>
      <c r="H5" s="9">
        <v>44705</v>
      </c>
      <c r="I5" s="10">
        <v>234969.03</v>
      </c>
      <c r="J5" s="11">
        <v>234969.03</v>
      </c>
      <c r="K5" s="5">
        <v>1</v>
      </c>
      <c r="L5" s="5">
        <v>0</v>
      </c>
      <c r="M5" s="4">
        <v>0</v>
      </c>
      <c r="N5" s="2" t="s">
        <v>21</v>
      </c>
    </row>
    <row r="6" spans="1:16" ht="93" customHeight="1" x14ac:dyDescent="0.25">
      <c r="A6" s="6" t="s">
        <v>28</v>
      </c>
      <c r="B6" s="12" t="s">
        <v>27</v>
      </c>
      <c r="C6" s="12" t="s">
        <v>29</v>
      </c>
      <c r="D6" s="12" t="s">
        <v>30</v>
      </c>
      <c r="E6" s="12" t="s">
        <v>31</v>
      </c>
      <c r="F6" s="13" t="s">
        <v>32</v>
      </c>
      <c r="G6" s="14">
        <v>44669</v>
      </c>
      <c r="H6" s="15">
        <v>44729</v>
      </c>
      <c r="I6" s="16">
        <v>299980.02</v>
      </c>
      <c r="J6" s="16">
        <v>299980.02</v>
      </c>
      <c r="K6" s="5">
        <v>1</v>
      </c>
      <c r="L6" s="5">
        <v>0</v>
      </c>
      <c r="M6" s="4">
        <v>0</v>
      </c>
      <c r="N6" s="2" t="s">
        <v>21</v>
      </c>
    </row>
    <row r="7" spans="1:16" ht="91.2" customHeight="1" x14ac:dyDescent="0.25">
      <c r="A7" s="12" t="s">
        <v>33</v>
      </c>
      <c r="B7" s="12" t="s">
        <v>27</v>
      </c>
      <c r="C7" s="12" t="s">
        <v>34</v>
      </c>
      <c r="D7" s="12" t="s">
        <v>30</v>
      </c>
      <c r="E7" s="12" t="s">
        <v>35</v>
      </c>
      <c r="F7" s="17" t="s">
        <v>36</v>
      </c>
      <c r="G7" s="15">
        <v>44690</v>
      </c>
      <c r="H7" s="15" t="s">
        <v>38</v>
      </c>
      <c r="I7" s="16">
        <v>340109.25</v>
      </c>
      <c r="J7" s="16">
        <v>340109.25</v>
      </c>
      <c r="K7" s="5">
        <v>1</v>
      </c>
      <c r="L7" s="5">
        <v>0</v>
      </c>
      <c r="M7" s="4">
        <v>0</v>
      </c>
      <c r="N7" s="2" t="s">
        <v>21</v>
      </c>
    </row>
    <row r="8" spans="1:16" ht="118.8" x14ac:dyDescent="0.25">
      <c r="A8" s="12" t="s">
        <v>39</v>
      </c>
      <c r="B8" s="12" t="s">
        <v>40</v>
      </c>
      <c r="C8" s="12" t="s">
        <v>41</v>
      </c>
      <c r="D8" s="12" t="s">
        <v>42</v>
      </c>
      <c r="E8" s="12" t="s">
        <v>43</v>
      </c>
      <c r="F8" s="17" t="s">
        <v>44</v>
      </c>
      <c r="G8" s="15">
        <v>44732</v>
      </c>
      <c r="H8" s="15">
        <v>45182</v>
      </c>
      <c r="I8" s="16">
        <v>2780364.37</v>
      </c>
      <c r="J8" s="4">
        <f>49856.46+444772.03+502376.36+501284.52+559840.76</f>
        <v>2058130.1300000001</v>
      </c>
      <c r="K8" s="5">
        <f>J8/I8</f>
        <v>0.7402375574248925</v>
      </c>
      <c r="L8" s="5">
        <f>M8/I8</f>
        <v>0</v>
      </c>
      <c r="M8" s="4">
        <v>0</v>
      </c>
      <c r="N8" s="2" t="s">
        <v>45</v>
      </c>
      <c r="O8" s="18"/>
      <c r="P8" s="18">
        <f>M8/I8</f>
        <v>0</v>
      </c>
    </row>
    <row r="9" spans="1:16" ht="288.60000000000002" customHeight="1" x14ac:dyDescent="0.25">
      <c r="A9" s="12" t="s">
        <v>46</v>
      </c>
      <c r="B9" s="12" t="s">
        <v>47</v>
      </c>
      <c r="C9" s="12" t="s">
        <v>48</v>
      </c>
      <c r="D9" s="12" t="s">
        <v>49</v>
      </c>
      <c r="E9" s="20" t="s">
        <v>51</v>
      </c>
      <c r="F9" s="19" t="s">
        <v>50</v>
      </c>
      <c r="G9" s="15">
        <v>44741</v>
      </c>
      <c r="H9" s="15">
        <v>45281</v>
      </c>
      <c r="I9" s="16">
        <v>4125350.4</v>
      </c>
      <c r="J9" s="4">
        <f>32321.26+664131.03+576975.41+119922.4</f>
        <v>1393350.1</v>
      </c>
      <c r="K9" s="5">
        <f t="shared" ref="K9" si="0">J9/I9</f>
        <v>0.33775315182923615</v>
      </c>
      <c r="L9" s="5">
        <f t="shared" ref="L9" si="1">M9/I9</f>
        <v>0</v>
      </c>
      <c r="M9" s="4">
        <v>0</v>
      </c>
      <c r="N9" s="2" t="s">
        <v>45</v>
      </c>
    </row>
    <row r="10" spans="1:16" ht="132" x14ac:dyDescent="0.25">
      <c r="A10" s="30" t="s">
        <v>52</v>
      </c>
      <c r="B10" s="30" t="s">
        <v>53</v>
      </c>
      <c r="C10" s="30" t="s">
        <v>54</v>
      </c>
      <c r="D10" s="30" t="s">
        <v>55</v>
      </c>
      <c r="E10" s="31" t="s">
        <v>57</v>
      </c>
      <c r="F10" s="30" t="s">
        <v>56</v>
      </c>
      <c r="G10" s="32">
        <v>44749</v>
      </c>
      <c r="H10" s="33">
        <v>45199</v>
      </c>
      <c r="I10" s="34">
        <v>885550.54</v>
      </c>
      <c r="J10" s="35">
        <f>261586.05+260043.24+156335.57+92535.19+52628.1</f>
        <v>823128.15</v>
      </c>
      <c r="K10" s="36">
        <v>1</v>
      </c>
      <c r="L10" s="36">
        <f>M10/I10</f>
        <v>0</v>
      </c>
      <c r="M10" s="35">
        <v>0</v>
      </c>
      <c r="N10" s="37" t="s">
        <v>114</v>
      </c>
    </row>
    <row r="11" spans="1:16" ht="104.4" customHeight="1" x14ac:dyDescent="0.25">
      <c r="A11" s="12" t="s">
        <v>58</v>
      </c>
      <c r="B11" s="12" t="s">
        <v>59</v>
      </c>
      <c r="C11" s="12" t="s">
        <v>60</v>
      </c>
      <c r="D11" s="12" t="s">
        <v>61</v>
      </c>
      <c r="E11" s="20" t="s">
        <v>63</v>
      </c>
      <c r="F11" s="12" t="s">
        <v>62</v>
      </c>
      <c r="G11" s="15">
        <v>44771</v>
      </c>
      <c r="H11" s="15" t="s">
        <v>64</v>
      </c>
      <c r="I11" s="16">
        <v>814927.12</v>
      </c>
      <c r="J11" s="4">
        <f>67276.49+273314.24+74882.33</f>
        <v>415473.06</v>
      </c>
      <c r="K11" s="5" t="s">
        <v>115</v>
      </c>
      <c r="L11" s="5">
        <f>M11/I11</f>
        <v>0</v>
      </c>
      <c r="M11" s="4">
        <v>0</v>
      </c>
      <c r="N11" s="2" t="s">
        <v>45</v>
      </c>
    </row>
    <row r="12" spans="1:16" ht="198" x14ac:dyDescent="0.25">
      <c r="A12" s="12" t="s">
        <v>65</v>
      </c>
      <c r="B12" s="12" t="s">
        <v>40</v>
      </c>
      <c r="C12" s="12" t="s">
        <v>66</v>
      </c>
      <c r="D12" s="12" t="s">
        <v>67</v>
      </c>
      <c r="E12" s="13" t="s">
        <v>69</v>
      </c>
      <c r="F12" s="12" t="s">
        <v>68</v>
      </c>
      <c r="G12" s="15">
        <v>44772</v>
      </c>
      <c r="H12" s="15">
        <v>45195</v>
      </c>
      <c r="I12" s="16">
        <v>3056220.03</v>
      </c>
      <c r="J12" s="4">
        <f>534716.89+222782.39+1338163.33</f>
        <v>2095662.61</v>
      </c>
      <c r="K12" s="5">
        <f>J12/I12</f>
        <v>0.68570410161208195</v>
      </c>
      <c r="L12" s="5">
        <f>M12/I12</f>
        <v>0</v>
      </c>
      <c r="M12" s="4">
        <v>0</v>
      </c>
      <c r="N12" s="2" t="s">
        <v>45</v>
      </c>
    </row>
    <row r="13" spans="1:16" ht="173.4" customHeight="1" x14ac:dyDescent="0.25">
      <c r="A13" s="12" t="s">
        <v>70</v>
      </c>
      <c r="B13" s="12" t="s">
        <v>71</v>
      </c>
      <c r="C13" s="12" t="s">
        <v>72</v>
      </c>
      <c r="D13" s="12" t="s">
        <v>73</v>
      </c>
      <c r="E13" s="13" t="s">
        <v>75</v>
      </c>
      <c r="F13" s="12" t="s">
        <v>74</v>
      </c>
      <c r="G13" s="21">
        <v>44787</v>
      </c>
      <c r="H13" s="21">
        <v>45257</v>
      </c>
      <c r="I13" s="16">
        <v>722688.69</v>
      </c>
      <c r="J13" s="4">
        <f>97851.87+85109.66+110148.98+35128.88+199409.21</f>
        <v>527648.6</v>
      </c>
      <c r="K13" s="5">
        <v>0.99429999999999996</v>
      </c>
      <c r="L13" s="5">
        <f>M13/I13</f>
        <v>0.26414946385835925</v>
      </c>
      <c r="M13" s="4">
        <v>190897.83</v>
      </c>
      <c r="N13" s="2" t="s">
        <v>116</v>
      </c>
    </row>
    <row r="14" spans="1:16" ht="132" x14ac:dyDescent="0.25">
      <c r="A14" s="12" t="s">
        <v>76</v>
      </c>
      <c r="B14" s="12" t="s">
        <v>71</v>
      </c>
      <c r="C14" s="12" t="s">
        <v>77</v>
      </c>
      <c r="D14" s="12" t="s">
        <v>55</v>
      </c>
      <c r="E14" s="13" t="s">
        <v>79</v>
      </c>
      <c r="F14" s="12" t="s">
        <v>78</v>
      </c>
      <c r="G14" s="15">
        <v>44782</v>
      </c>
      <c r="H14" s="15">
        <v>44842</v>
      </c>
      <c r="I14" s="22">
        <v>30970.15</v>
      </c>
      <c r="J14" s="22">
        <v>30970.15</v>
      </c>
      <c r="K14" s="5">
        <v>1</v>
      </c>
      <c r="L14" s="5">
        <v>0</v>
      </c>
      <c r="M14" s="4">
        <v>0</v>
      </c>
      <c r="N14" s="2" t="s">
        <v>21</v>
      </c>
    </row>
    <row r="15" spans="1:16" ht="132" x14ac:dyDescent="0.25">
      <c r="A15" s="12" t="s">
        <v>80</v>
      </c>
      <c r="B15" s="12" t="s">
        <v>81</v>
      </c>
      <c r="C15" s="12" t="s">
        <v>66</v>
      </c>
      <c r="D15" s="12" t="s">
        <v>82</v>
      </c>
      <c r="E15" s="13" t="s">
        <v>84</v>
      </c>
      <c r="F15" s="12" t="s">
        <v>83</v>
      </c>
      <c r="G15" s="15">
        <v>44824</v>
      </c>
      <c r="H15" s="15">
        <v>45274</v>
      </c>
      <c r="I15" s="16">
        <v>10285630.279999999</v>
      </c>
      <c r="J15" s="4">
        <f>756604.89+1142153.95+148167.86+M15</f>
        <v>2046926.6999999997</v>
      </c>
      <c r="K15" s="5">
        <f>J15/I15</f>
        <v>0.19900838784572761</v>
      </c>
      <c r="L15" s="5">
        <f>M15/I15</f>
        <v>0</v>
      </c>
      <c r="M15" s="4">
        <v>0</v>
      </c>
      <c r="N15" s="2" t="s">
        <v>45</v>
      </c>
    </row>
    <row r="16" spans="1:16" ht="99" customHeight="1" x14ac:dyDescent="0.25">
      <c r="A16" s="12" t="s">
        <v>85</v>
      </c>
      <c r="B16" s="12" t="s">
        <v>27</v>
      </c>
      <c r="C16" s="12" t="s">
        <v>95</v>
      </c>
      <c r="D16" s="12" t="s">
        <v>91</v>
      </c>
      <c r="E16" s="13" t="s">
        <v>99</v>
      </c>
      <c r="F16" s="12" t="s">
        <v>98</v>
      </c>
      <c r="G16" s="15">
        <v>44852</v>
      </c>
      <c r="H16" s="15" t="s">
        <v>108</v>
      </c>
      <c r="I16" s="16">
        <v>278875.25</v>
      </c>
      <c r="J16" s="16">
        <v>278875.25</v>
      </c>
      <c r="K16" s="5">
        <v>1</v>
      </c>
      <c r="L16" s="5">
        <v>0</v>
      </c>
      <c r="M16" s="4">
        <v>0</v>
      </c>
      <c r="N16" s="2" t="s">
        <v>21</v>
      </c>
    </row>
    <row r="17" spans="1:14" ht="79.2" x14ac:dyDescent="0.25">
      <c r="A17" s="12" t="s">
        <v>86</v>
      </c>
      <c r="B17" s="12" t="s">
        <v>27</v>
      </c>
      <c r="C17" s="12" t="s">
        <v>92</v>
      </c>
      <c r="D17" s="12" t="s">
        <v>93</v>
      </c>
      <c r="E17" s="8" t="s">
        <v>101</v>
      </c>
      <c r="F17" s="12" t="s">
        <v>100</v>
      </c>
      <c r="G17" s="15">
        <v>44852</v>
      </c>
      <c r="H17" s="15">
        <v>44972</v>
      </c>
      <c r="I17" s="16">
        <v>30723.61</v>
      </c>
      <c r="J17" s="16">
        <v>30723.61</v>
      </c>
      <c r="K17" s="5">
        <v>1</v>
      </c>
      <c r="L17" s="5">
        <v>0</v>
      </c>
      <c r="M17" s="4">
        <v>0</v>
      </c>
      <c r="N17" s="2" t="s">
        <v>21</v>
      </c>
    </row>
    <row r="18" spans="1:14" ht="106.8" customHeight="1" x14ac:dyDescent="0.25">
      <c r="A18" s="23" t="s">
        <v>87</v>
      </c>
      <c r="B18" s="23" t="s">
        <v>59</v>
      </c>
      <c r="C18" s="23" t="s">
        <v>94</v>
      </c>
      <c r="D18" s="23" t="s">
        <v>91</v>
      </c>
      <c r="E18" s="13" t="s">
        <v>103</v>
      </c>
      <c r="F18" s="23" t="s">
        <v>102</v>
      </c>
      <c r="G18" s="29">
        <v>44879</v>
      </c>
      <c r="H18" s="29">
        <v>44969</v>
      </c>
      <c r="I18" s="25">
        <v>319023.77</v>
      </c>
      <c r="J18" s="25">
        <v>319023.77</v>
      </c>
      <c r="K18" s="5">
        <v>1</v>
      </c>
      <c r="L18" s="5">
        <v>0</v>
      </c>
      <c r="M18" s="4">
        <v>0</v>
      </c>
      <c r="N18" s="2" t="s">
        <v>21</v>
      </c>
    </row>
    <row r="19" spans="1:14" ht="97.8" customHeight="1" x14ac:dyDescent="0.25">
      <c r="A19" s="2" t="s">
        <v>88</v>
      </c>
      <c r="B19" s="12" t="s">
        <v>27</v>
      </c>
      <c r="C19" s="2" t="s">
        <v>95</v>
      </c>
      <c r="D19" s="23" t="s">
        <v>91</v>
      </c>
      <c r="E19" s="28" t="s">
        <v>105</v>
      </c>
      <c r="F19" s="2" t="s">
        <v>104</v>
      </c>
      <c r="G19" s="3">
        <v>45065</v>
      </c>
      <c r="H19" s="3">
        <v>45125</v>
      </c>
      <c r="I19" s="26">
        <v>89868.4</v>
      </c>
      <c r="J19" s="4">
        <v>89868.4</v>
      </c>
      <c r="K19" s="5">
        <v>1</v>
      </c>
      <c r="L19" s="5">
        <f>M19/I19</f>
        <v>0</v>
      </c>
      <c r="M19" s="4">
        <v>0</v>
      </c>
      <c r="N19" s="2" t="s">
        <v>114</v>
      </c>
    </row>
    <row r="20" spans="1:14" ht="119.4" customHeight="1" x14ac:dyDescent="0.25">
      <c r="A20" s="24" t="s">
        <v>89</v>
      </c>
      <c r="B20" s="24" t="s">
        <v>90</v>
      </c>
      <c r="C20" s="2" t="s">
        <v>96</v>
      </c>
      <c r="D20" s="2" t="s">
        <v>97</v>
      </c>
      <c r="E20" s="28" t="s">
        <v>107</v>
      </c>
      <c r="F20" s="2" t="s">
        <v>106</v>
      </c>
      <c r="G20" s="3">
        <v>45098</v>
      </c>
      <c r="H20" s="3">
        <v>45158</v>
      </c>
      <c r="I20" s="27">
        <v>32091.9</v>
      </c>
      <c r="J20" s="4">
        <v>32091.9</v>
      </c>
      <c r="K20" s="5">
        <v>1</v>
      </c>
      <c r="L20" s="5">
        <v>0</v>
      </c>
      <c r="M20" s="4">
        <v>0</v>
      </c>
      <c r="N20" s="2" t="s">
        <v>114</v>
      </c>
    </row>
    <row r="21" spans="1:14" ht="171.6" x14ac:dyDescent="0.25">
      <c r="A21" s="2" t="s">
        <v>109</v>
      </c>
      <c r="B21" s="2" t="s">
        <v>59</v>
      </c>
      <c r="C21" s="2" t="s">
        <v>110</v>
      </c>
      <c r="D21" s="2" t="s">
        <v>111</v>
      </c>
      <c r="E21" s="2" t="s">
        <v>112</v>
      </c>
      <c r="F21" s="2" t="s">
        <v>113</v>
      </c>
      <c r="G21" s="3">
        <v>45150</v>
      </c>
      <c r="H21" s="3">
        <v>45240</v>
      </c>
      <c r="I21" s="4">
        <v>219753.37</v>
      </c>
      <c r="J21" s="4">
        <v>0</v>
      </c>
      <c r="K21" s="5">
        <v>0.60489999999999999</v>
      </c>
      <c r="L21" s="5">
        <v>0.60489999999999999</v>
      </c>
      <c r="M21" s="4">
        <v>132921.1</v>
      </c>
      <c r="N21" s="2" t="s">
        <v>117</v>
      </c>
    </row>
    <row r="22" spans="1:14" ht="13.2" x14ac:dyDescent="0.25">
      <c r="A22" s="2"/>
      <c r="B22" s="2"/>
      <c r="C22" s="2"/>
      <c r="D22" s="2"/>
      <c r="E22" s="2"/>
      <c r="F22" s="2"/>
      <c r="G22" s="3"/>
      <c r="H22" s="3"/>
      <c r="I22" s="4"/>
      <c r="J22" s="4"/>
      <c r="K22" s="5"/>
      <c r="L22" s="5"/>
      <c r="M22" s="4"/>
      <c r="N22" s="2"/>
    </row>
    <row r="23" spans="1:14" ht="13.2" x14ac:dyDescent="0.25">
      <c r="A23" s="2"/>
      <c r="B23" s="2"/>
      <c r="C23" s="2"/>
      <c r="D23" s="2"/>
      <c r="E23" s="2"/>
      <c r="F23" s="2"/>
      <c r="G23" s="3"/>
      <c r="H23" s="3"/>
      <c r="I23" s="4"/>
      <c r="J23" s="4"/>
      <c r="K23" s="5"/>
      <c r="L23" s="5"/>
      <c r="M23" s="4"/>
      <c r="N23" s="2"/>
    </row>
    <row r="24" spans="1:14" ht="13.2" x14ac:dyDescent="0.25">
      <c r="A24" s="2"/>
      <c r="B24" s="2"/>
      <c r="C24" s="2"/>
      <c r="D24" s="2"/>
      <c r="E24" s="2"/>
      <c r="F24" s="2"/>
      <c r="G24" s="3"/>
      <c r="H24" s="3"/>
      <c r="I24" s="4"/>
      <c r="J24" s="4"/>
      <c r="K24" s="5"/>
      <c r="L24" s="5"/>
      <c r="M24" s="4"/>
      <c r="N24" s="2"/>
    </row>
    <row r="25" spans="1:14" ht="13.2" x14ac:dyDescent="0.25">
      <c r="A25" s="2"/>
      <c r="B25" s="2"/>
      <c r="C25" s="2"/>
      <c r="D25" s="2"/>
      <c r="E25" s="2"/>
      <c r="F25" s="2"/>
      <c r="G25" s="3"/>
      <c r="H25" s="3"/>
      <c r="I25" s="4"/>
      <c r="J25" s="4"/>
      <c r="K25" s="5"/>
      <c r="L25" s="5"/>
      <c r="M25" s="4"/>
      <c r="N25" s="2"/>
    </row>
    <row r="26" spans="1:14" ht="13.2" x14ac:dyDescent="0.25">
      <c r="A26" s="2"/>
      <c r="B26" s="2"/>
      <c r="C26" s="2"/>
      <c r="D26" s="2"/>
      <c r="E26" s="2"/>
      <c r="F26" s="2"/>
      <c r="G26" s="3"/>
      <c r="H26" s="3"/>
      <c r="I26" s="4"/>
      <c r="J26" s="4"/>
      <c r="K26" s="5"/>
      <c r="L26" s="5"/>
      <c r="M26" s="4"/>
      <c r="N26" s="2"/>
    </row>
    <row r="27" spans="1:14" ht="13.2" x14ac:dyDescent="0.25">
      <c r="A27" s="2"/>
      <c r="B27" s="2"/>
      <c r="C27" s="2"/>
      <c r="D27" s="2"/>
      <c r="E27" s="2"/>
      <c r="F27" s="2"/>
      <c r="G27" s="3"/>
      <c r="H27" s="3"/>
      <c r="I27" s="4"/>
      <c r="J27" s="4"/>
      <c r="K27" s="5"/>
      <c r="L27" s="5"/>
      <c r="M27" s="4"/>
      <c r="N27" s="2"/>
    </row>
    <row r="28" spans="1:14" ht="13.2" x14ac:dyDescent="0.25">
      <c r="A28" s="2"/>
      <c r="B28" s="2"/>
      <c r="C28" s="2"/>
      <c r="D28" s="2"/>
      <c r="E28" s="2"/>
      <c r="F28" s="2"/>
      <c r="G28" s="3"/>
      <c r="H28" s="3"/>
      <c r="I28" s="4"/>
      <c r="J28" s="4"/>
      <c r="K28" s="5"/>
      <c r="L28" s="5"/>
      <c r="M28" s="4"/>
      <c r="N28" s="2"/>
    </row>
  </sheetData>
  <mergeCells count="2">
    <mergeCell ref="A1:N1"/>
    <mergeCell ref="A2:N2"/>
  </mergeCells>
  <pageMargins left="0.2" right="0.511811024" top="0.78740157499999996" bottom="0.78740157499999996" header="0.31496062000000002" footer="0.3149606200000000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Eane</cp:lastModifiedBy>
  <cp:lastPrinted>2023-06-30T17:39:20Z</cp:lastPrinted>
  <dcterms:modified xsi:type="dcterms:W3CDTF">2023-10-31T14:10:38Z</dcterms:modified>
</cp:coreProperties>
</file>