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\OneDrive\Área de Trabalho\ADITIVOS CUMARU\"/>
    </mc:Choice>
  </mc:AlternateContent>
  <xr:revisionPtr revIDLastSave="0" documentId="13_ncr:1_{580B4490-E136-4B97-AF6A-6DE44EFC87C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Orçamento" sheetId="1" r:id="rId1"/>
    <sheet name="CRONOGRAMA" sheetId="2" r:id="rId2"/>
    <sheet name="ENCARGOS SOCIAIS" sheetId="3" r:id="rId3"/>
    <sheet name="BDI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Orçamento!$A$8:$K$8</definedName>
    <definedName name="_xlnm.Print_Area" localSheetId="3">BDI!$A$1:$C$36</definedName>
    <definedName name="_xlnm.Print_Area" localSheetId="1">CRONOGRAMA!$A$1:$W$30</definedName>
    <definedName name="_xlnm.Print_Area" localSheetId="2">'ENCARGOS SOCIAIS'!$A$1:$D$211</definedName>
    <definedName name="JR_PAGE_ANCHOR_0_1" localSheetId="3">#REF!</definedName>
    <definedName name="JR_PAGE_ANCHOR_0_1" localSheetId="1">[3]ORCAMENTO!#REF!</definedName>
    <definedName name="JR_PAGE_ANCHOR_0_1">[4]ORCAMENTO!#REF!</definedName>
    <definedName name="JR_PAGE_ANCHOR_1_1" localSheetId="3">#REF!</definedName>
    <definedName name="JR_PAGE_ANCHOR_1_1" localSheetId="1">[3]RESUMO!#REF!</definedName>
    <definedName name="JR_PAGE_ANCHOR_1_1">[4]RESUMO!#REF!</definedName>
    <definedName name="JR_PAGE_ANCHOR_11_1" localSheetId="3">#REF!</definedName>
    <definedName name="JR_PAGE_ANCHOR_11_1" localSheetId="1">#REF!</definedName>
    <definedName name="JR_PAGE_ANCHOR_11_1">#REF!</definedName>
    <definedName name="JR_PAGE_ANCHOR_2_1" localSheetId="3">#REF!</definedName>
    <definedName name="JR_PAGE_ANCHOR_2_1" localSheetId="1">'[3]MEMORIA DE CALCULO'!#REF!</definedName>
    <definedName name="JR_PAGE_ANCHOR_2_1">'[4]MEMORIA DE CALCULO'!#REF!</definedName>
    <definedName name="JR_PAGE_ANCHOR_3_1" localSheetId="3">#REF!</definedName>
    <definedName name="JR_PAGE_ANCHOR_3_1" localSheetId="1">'[3]COMPOSICOES PROPRIAS'!#REF!</definedName>
    <definedName name="JR_PAGE_ANCHOR_3_1">'[4]COMPOSICOES PROPRIAS'!#REF!</definedName>
    <definedName name="JR_PAGE_ANCHOR_4_1" localSheetId="3">#REF!</definedName>
    <definedName name="JR_PAGE_ANCHOR_4_1" localSheetId="1">'[3]CURVA ABC SERVICOS'!#REF!</definedName>
    <definedName name="JR_PAGE_ANCHOR_4_1">'[4]CURVA ABC SERVICOS'!#REF!</definedName>
    <definedName name="JR_PAGE_ANCHOR_4_2" localSheetId="1">'[3]CURVA ABC SERVICOS'!#REF!</definedName>
    <definedName name="JR_PAGE_ANCHOR_4_2">'[4]CURVA ABC SERVICOS'!#REF!</definedName>
    <definedName name="JR_PAGE_ANCHOR_5_1" localSheetId="3">#REF!</definedName>
    <definedName name="JR_PAGE_ANCHOR_5_1" localSheetId="1">[3]CRONOGRAMA!#REF!</definedName>
    <definedName name="JR_PAGE_ANCHOR_5_1">[4]CRONOGRAMA!#REF!</definedName>
    <definedName name="JR_PAGE_ANCHOR_6_1" localSheetId="3">#REF!</definedName>
    <definedName name="JR_PAGE_ANCHOR_6_1" localSheetId="1">'[6]ENCARGOS SOCIAIS'!#REF!</definedName>
    <definedName name="JR_PAGE_ANCHOR_6_1">'ENCARGOS SOCIAIS'!#REF!</definedName>
    <definedName name="JR_PAGE_ANCHOR_7_1" localSheetId="1">'[7]4. CURVA ABC SERVICOS'!#REF!</definedName>
    <definedName name="JR_PAGE_ANCHOR_7_1">'[7]4. CURVA ABC SERVICOS'!#REF!</definedName>
    <definedName name="JR_PAGE_ANCHOR_9_1" localSheetId="1">'[7]5. CRONOGRAMA'!#REF!</definedName>
    <definedName name="JR_PAGE_ANCHOR_9_1">'[7]5. CRONOGRAMA'!#REF!</definedName>
    <definedName name="_xlnm.Print_Titles" localSheetId="2">'ENCARGOS SOCIAIS'!$3:$5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L23" i="2" s="1"/>
  <c r="O23" i="2" s="1"/>
  <c r="F22" i="2"/>
  <c r="F21" i="2"/>
  <c r="L21" i="2" s="1"/>
  <c r="F20" i="2"/>
  <c r="L20" i="2" s="1"/>
  <c r="F19" i="2"/>
  <c r="L19" i="2" s="1"/>
  <c r="O19" i="2" s="1"/>
  <c r="F18" i="2"/>
  <c r="F17" i="2"/>
  <c r="L17" i="2" s="1"/>
  <c r="F16" i="2"/>
  <c r="H16" i="2" s="1"/>
  <c r="K16" i="2" s="1"/>
  <c r="O16" i="2" s="1"/>
  <c r="F15" i="2"/>
  <c r="H15" i="2" s="1"/>
  <c r="K15" i="2" s="1"/>
  <c r="O15" i="2" s="1"/>
  <c r="F14" i="2"/>
  <c r="H14" i="2" s="1"/>
  <c r="F13" i="2"/>
  <c r="H13" i="2" s="1"/>
  <c r="K13" i="2" s="1"/>
  <c r="O13" i="2" s="1"/>
  <c r="F12" i="2"/>
  <c r="C30" i="4"/>
  <c r="C24" i="4"/>
  <c r="C12" i="4"/>
  <c r="K23" i="2"/>
  <c r="C23" i="2"/>
  <c r="K22" i="2"/>
  <c r="L22" i="2"/>
  <c r="O22" i="2" s="1"/>
  <c r="C22" i="2"/>
  <c r="K21" i="2"/>
  <c r="C21" i="2"/>
  <c r="K20" i="2"/>
  <c r="C20" i="2"/>
  <c r="K19" i="2"/>
  <c r="C19" i="2"/>
  <c r="L18" i="2"/>
  <c r="O18" i="2" s="1"/>
  <c r="K18" i="2"/>
  <c r="C18" i="2"/>
  <c r="K17" i="2"/>
  <c r="C17" i="2"/>
  <c r="C16" i="2"/>
  <c r="C15" i="2"/>
  <c r="C14" i="2"/>
  <c r="C13" i="2"/>
  <c r="C12" i="2"/>
  <c r="L11" i="2"/>
  <c r="O10" i="2"/>
  <c r="L10" i="2"/>
  <c r="B6" i="2"/>
  <c r="P3" i="2"/>
  <c r="H3" i="2"/>
  <c r="D3" i="2"/>
  <c r="F25" i="2" l="1"/>
  <c r="G23" i="2" s="1"/>
  <c r="O21" i="2"/>
  <c r="L25" i="2"/>
  <c r="O17" i="2"/>
  <c r="O20" i="2"/>
  <c r="H12" i="2"/>
  <c r="G14" i="2" l="1"/>
  <c r="K14" i="2" s="1"/>
  <c r="O14" i="2" s="1"/>
  <c r="G12" i="2"/>
  <c r="G22" i="2"/>
  <c r="G17" i="2"/>
  <c r="G25" i="2"/>
  <c r="G18" i="2"/>
  <c r="G16" i="2"/>
  <c r="G15" i="2"/>
  <c r="G21" i="2"/>
  <c r="L24" i="2"/>
  <c r="G20" i="2"/>
  <c r="G13" i="2"/>
  <c r="G19" i="2"/>
  <c r="H25" i="2"/>
  <c r="K12" i="2"/>
  <c r="O12" i="2" s="1"/>
  <c r="H24" i="2" l="1"/>
  <c r="K24" i="2" s="1"/>
  <c r="O24" i="2" s="1"/>
  <c r="K25" i="2"/>
  <c r="O25" i="2" s="1"/>
</calcChain>
</file>

<file path=xl/sharedStrings.xml><?xml version="1.0" encoding="utf-8"?>
<sst xmlns="http://schemas.openxmlformats.org/spreadsheetml/2006/main" count="611" uniqueCount="247">
  <si>
    <r>
      <t xml:space="preserve"> Número: </t>
    </r>
    <r>
      <rPr>
        <sz val="13"/>
        <color rgb="FF000000"/>
        <rFont val="Calibri"/>
        <family val="2"/>
      </rPr>
      <t>17</t>
    </r>
  </si>
  <si>
    <t xml:space="preserve">          [Substitua pela sua logo em: Administração -&gt; Empresa -&gt; Logo]</t>
  </si>
  <si>
    <r>
      <t xml:space="preserve">BDI Padrão: </t>
    </r>
    <r>
      <rPr>
        <b/>
        <sz val="13"/>
        <color rgb="FF000000"/>
        <rFont val="Calibri"/>
        <family val="2"/>
      </rPr>
      <t>15,000%</t>
    </r>
  </si>
  <si>
    <t xml:space="preserve"> SINAPI: PA 5/2020
 </t>
  </si>
  <si>
    <t>Planilha Sintética Simples</t>
  </si>
  <si>
    <t>Item</t>
  </si>
  <si>
    <t>Tipo</t>
  </si>
  <si>
    <t>Banco</t>
  </si>
  <si>
    <t>Código</t>
  </si>
  <si>
    <t>Descrição</t>
  </si>
  <si>
    <t>Un.</t>
  </si>
  <si>
    <t>Qtd.</t>
  </si>
  <si>
    <t>Preço Unit</t>
  </si>
  <si>
    <t>Preço com BDI</t>
  </si>
  <si>
    <t>Total sem BDI</t>
  </si>
  <si>
    <t>Total</t>
  </si>
  <si>
    <t xml:space="preserve"> 1</t>
  </si>
  <si>
    <t>Serviços Preliminares</t>
  </si>
  <si>
    <t xml:space="preserve"> 1.1</t>
  </si>
  <si>
    <t>Composição</t>
  </si>
  <si>
    <t>SINAPI</t>
  </si>
  <si>
    <t>DEMOLIÇÃO DE REVESTIMENTO CERÂMICO, DE FORMA MANUAL, SEM REAPROVEITAMENTO. AF_12/2017</t>
  </si>
  <si>
    <t>M2</t>
  </si>
  <si>
    <t xml:space="preserve"> 1.2</t>
  </si>
  <si>
    <t>DEMOLIÇÃO DE ALVENARIA PARA QUALQUER TIPO DE BLOCO, DE FORMA MECANIZADA, SEM REAPROVEITAMENTO. AF_12/2017</t>
  </si>
  <si>
    <t>M3</t>
  </si>
  <si>
    <t xml:space="preserve"> 1.3</t>
  </si>
  <si>
    <t>REMOÇÃO DE JANELAS, DE FORMA MANUAL, SEM REAPROVEITAMENTO. AF_12/2017</t>
  </si>
  <si>
    <t xml:space="preserve"> 1.4</t>
  </si>
  <si>
    <t>REMOÇÃO DE PORTAS, DE FORMA MANUAL, SEM REAPROVEITAMENTO. AF_12/2017</t>
  </si>
  <si>
    <t xml:space="preserve"> 1.5</t>
  </si>
  <si>
    <t>REMOÇÃO DE INTERRUPTORES/TOMADAS ELÉTRICAS, DE FORMA MANUAL, SEM REAPROVEITAMENTO. AF_12/2017</t>
  </si>
  <si>
    <t>UN</t>
  </si>
  <si>
    <t xml:space="preserve"> 1.6</t>
  </si>
  <si>
    <t>REMOÇÃO DE CABOS ELÉTRICOS, DE FORMA MANUAL, SEM REAPROVEITAMENTO. AF_12/2017</t>
  </si>
  <si>
    <t>M</t>
  </si>
  <si>
    <t xml:space="preserve"> 1.7</t>
  </si>
  <si>
    <t>DEMOLIÇÃO DE ARGAMASSAS, DE FORMA MANUAL, SEM REAPROVEITAMENTO. AF_12/2017</t>
  </si>
  <si>
    <t xml:space="preserve"> 2</t>
  </si>
  <si>
    <t>Estrutura</t>
  </si>
  <si>
    <t xml:space="preserve"> 2.1</t>
  </si>
  <si>
    <t>ARMAÇÃO DE PILAR OU VIGA DE UMA ESTRUTURA CONVENCIONAL DE CONCRETO ARMADO EM UM EDIFÍCIO DE MÚLTIPLOS PAVIMENTOS UTILIZANDO AÇO CA-50 DE 10,0 MM - MONTAGEM. AF_12/2015</t>
  </si>
  <si>
    <t>KG</t>
  </si>
  <si>
    <t xml:space="preserve"> 2.2</t>
  </si>
  <si>
    <t>CONCRETAGEM DE PILARES, FCK = 25 MPA, COM USO DE GRUA EM EDIFICAÇÃO COM SEÇÃO MÉDIA DE PILARES MAIOR QUE 0,25 M² - LANÇAMENTO, ADENSAMENTO E ACABAMENTO. AF_12/2015</t>
  </si>
  <si>
    <t xml:space="preserve"> 2.3</t>
  </si>
  <si>
    <t>MONTAGEM E DESMONTAGEM DE FÔRMA DE VIGA, ESCORAMENTO COM PONTALETE DE MADEIRA, PÉ-DIREITO SIMPLES, EM MADEIRA SERRADA, 1 UTILIZAÇÃO. AF_12/2015</t>
  </si>
  <si>
    <t xml:space="preserve"> 3</t>
  </si>
  <si>
    <t>Alvenaria</t>
  </si>
  <si>
    <t xml:space="preserve"> 3.1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</si>
  <si>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</si>
  <si>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4</t>
  </si>
  <si>
    <t>Revestimento</t>
  </si>
  <si>
    <t xml:space="preserve"> 4.1</t>
  </si>
  <si>
    <t>CHAPISCO APLICADO EM ALVENARIA (COM PRESENÇA DE VÃOS) E ESTRUTURAS DE CONCRETO DE FACHADA, COM ROLO PARA TEXTURA ACRÍLICA.  ARGAMASSA INDUSTRIALIZADA COM PREPARO EM MISTURADOR 300 KG. AF_06/2014</t>
  </si>
  <si>
    <t xml:space="preserve"> 4.2</t>
  </si>
  <si>
    <t xml:space="preserve"> 4.3</t>
  </si>
  <si>
    <t>(COMPOSIÇÃO REPRESENTATIVA) DO SERVIÇO DE EMBOÇO/MASSA ÚNICA, TRAÇO 1:2:8, PREPARO MECÂNICO, COM BETONEIRA DE 400L, EM PAREDES DE AMBIENTES INTERNOS, COM EXECUÇÃO DE TALISCAS, PARA EDIFICAÇÃO HABITACIONAL MULTIFAMILIAR (PRÉDIO). AF_11/2014</t>
  </si>
  <si>
    <t xml:space="preserve"> 4.4</t>
  </si>
  <si>
    <t>REVESTIMENTO CERÂMICO PARA PAREDES INTERNAS COM PLACAS TIPO ESMALTADA EXTRA DE DIMENSÕES 20X20 CM APLICADAS EM AMBIENTES DE ÁREA MENOR QUE 5 M² NA ALTURA INTEIRA DAS PAREDES. AF_06/2014</t>
  </si>
  <si>
    <t xml:space="preserve"> 4.5</t>
  </si>
  <si>
    <t>(COMPOSIÇÃO REPRESENTATIVA) DO SERVIÇO DE REVESTIMENTO CERÂMICO PARA PISO COM PLACAS TIPO GRÉS DE DIMENSÕES 35X35 CM, PARA EDIFICAÇÃO HABITACIONAL UNIFAMILIAR (CASA) E EDIFICAÇÃO PÚBLICA PADRÃO. AF_11/2014</t>
  </si>
  <si>
    <t xml:space="preserve"> 4.6</t>
  </si>
  <si>
    <t>PISO CIMENTADO, TRAÇO 1:3 (CIMENTO E AREIA), ACABAMENTO LISO, ESPESSURA 3,0 CM, PREPARO MECÂNICO DA ARGAMASSA. AF_06/2018</t>
  </si>
  <si>
    <t xml:space="preserve"> 5</t>
  </si>
  <si>
    <t>Forro</t>
  </si>
  <si>
    <t xml:space="preserve"> 5.1</t>
  </si>
  <si>
    <t>FORRO EM RÉGUAS DE PVC, FRISADO, PARA AMBIENTES RESIDENCIAIS, INCLUSIVE ESTRUTURA DE FIXAÇÃO. AF_05/2017_P</t>
  </si>
  <si>
    <t xml:space="preserve"> 6</t>
  </si>
  <si>
    <t>Pintura</t>
  </si>
  <si>
    <t xml:space="preserve"> 6.1</t>
  </si>
  <si>
    <t>PINTURA COM TINTA ACRÍLICA DE ACABAMENTO APLICADA A ROLO OU PINCEL SOBRE SUPERFÍCIES METÁLICAS (EXCETO PERFIL) EXECUTADO EM OBRA (POR DEMÃO). AF_01/2020</t>
  </si>
  <si>
    <t xml:space="preserve"> 6.2</t>
  </si>
  <si>
    <t>PINTURA VERNIZ POLIURETANO BRILHANTE EM MADEIRA, TRES DEMAOS</t>
  </si>
  <si>
    <t xml:space="preserve"> 7</t>
  </si>
  <si>
    <t>Instalações</t>
  </si>
  <si>
    <t xml:space="preserve"> 7.1</t>
  </si>
  <si>
    <t>PONTO DE TOMADA RESIDENCIAL INCLUINDO TOMADA 20A/250V, CAIXA ELÉTRICA, ELETRODUTO, CABO, RASGO, QUEBRA E CHUMBAMENTO. AF_01/2016</t>
  </si>
  <si>
    <t xml:space="preserve"> 7.2</t>
  </si>
  <si>
    <t>PONTO DE ILUMINAÇÃO RESIDENCIAL INCLUINDO INTERRUPTOR SIMPLES CONJUGADO COM PARALELO, CAIXA ELÉTRICA, ELETRODUTO, CABO, RASGO, QUEBRA E CHUMBAMENTO (EXCLUINDO LUMINÁRIA E LÂMPADA). AF_01/2016</t>
  </si>
  <si>
    <t xml:space="preserve"> 7.3</t>
  </si>
  <si>
    <t>PONTO DE CONSUMO TERMINAL DE ÁGUA FRIA (SUBRAMAL) COM TUBULAÇÃO DE PVC, DN 25 MM, INSTALADO EM RAMAL DE ÁGUA, INCLUSOS RASGO E CHUMBAMENTO EM ALVENARIA. AF_12/2014</t>
  </si>
  <si>
    <t xml:space="preserve"> 8</t>
  </si>
  <si>
    <t>Louças e Metais</t>
  </si>
  <si>
    <t xml:space="preserve"> 8.1</t>
  </si>
  <si>
    <t>VASO SANITARIO SIFONADO CONVENCIONAL PARA PCD SEM FURO FRONTAL COM LOUÇA BRANCA SEM ASSENTO, INCLUSO CONJUNTO DE LIGAÇÃO PARA BACIA SANITÁRIA AJUSTÁVEL - FORNECIMENTO E INSTALAÇÃO. AF_10/2016</t>
  </si>
  <si>
    <t xml:space="preserve"> 8.2</t>
  </si>
  <si>
    <t>VASO SANITÁRIO SIFONADO COM CAIXA ACOPLADA LOUÇA BRANCA - FORNECIMENTO E INSTALAÇÃO. AF_12/2013</t>
  </si>
  <si>
    <t xml:space="preserve"> 8.3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</si>
  <si>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</si>
  <si>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 xml:space="preserve"> 8.4</t>
  </si>
  <si>
    <t>TORNEIRA CROMADA LONGA, DE PAREDE, 1/2" OU 3/4", PARA PIA DE COZINHA, PADRÃO POPULAR - FORNECIMENTO E INSTALAÇÃO. AF_12/2013</t>
  </si>
  <si>
    <t xml:space="preserve"> 8.5</t>
  </si>
  <si>
    <t>TANQUE DE MÁRMORE SINTÉTICO COM COLUNA, 22L OU EQUIVALENTE, INCLUSO SIFÃO FLEXÍVEL EM PVC, VÁLVULA PLÁSTICA E TORNEIRA DE PLÁSTICO - FORNECIMENTO E INSTALAÇÃO. AF_12/2013</t>
  </si>
  <si>
    <t xml:space="preserve"> 8.6</t>
  </si>
  <si>
    <t>BANCADA DE GRANITO CINZA POLIDO 150 X 60 CM, COM CUBA DE EMBUTIR DE AÇO INOXIDÁVEL MÉDIA, VÁLVULA AMERICANA EM METAL CROMADO, SIFÃO FLEXÍVEL EM PVC, ENGATE FLEXÍVEL 30 CM, TORNEIRA CROMADA LONGA DE PAREDE, 1/2 OU 3/4, PARA PIA DE COZINHA, PADRÃO POPULAR- FORNEC. E INSTAL. AF_12/2013</t>
  </si>
  <si>
    <t xml:space="preserve"> 9</t>
  </si>
  <si>
    <t>Cobertura</t>
  </si>
  <si>
    <t xml:space="preserve"> 9.1</t>
  </si>
  <si>
    <t>TELHAMENTO COM TELHA ONDULADA DE FIBROCIMENTO E = 6 MM, COM RECOBRIMENTO LATERAL DE 1/4 DE ONDA PARA TELHADO COM INCLINAÇÃO MAIOR QUE 10°, COM ATÉ 2 ÁGUAS, INCLUSO IÇAMENTO. AF_07/2019</t>
  </si>
  <si>
    <t xml:space="preserve"> 9.2</t>
  </si>
  <si>
    <t>TRAMA DE MADEIRA COMPOSTA POR TERÇAS PARA TELHADOS DE ATÉ 2 ÁGUAS PARA TELHA ESTRUTURAL DE FIBROCIMENTO, INCLUSO TRANSPORTE VERTICAL. AF_07/2019</t>
  </si>
  <si>
    <t xml:space="preserve"> 10</t>
  </si>
  <si>
    <t>Limpeza</t>
  </si>
  <si>
    <t xml:space="preserve"> 10.1</t>
  </si>
  <si>
    <t>LIMPEZA DE SUPERFÍCIE COM JATO DE ALTA PRESSÃO. AF_04/2019</t>
  </si>
  <si>
    <t xml:space="preserve"> 10.2</t>
  </si>
  <si>
    <t>CARGA MANUAL DE ENTULHO EM CAMINHAO BASCULANTE 6 M3</t>
  </si>
  <si>
    <t xml:space="preserve"> 11</t>
  </si>
  <si>
    <t>Esquadrias</t>
  </si>
  <si>
    <t xml:space="preserve"> 11.1</t>
  </si>
  <si>
    <t>KIT DE PORTA DE MADEIRA PARA PINTURA, SEMI-OCA (LEVE OU MÉDIA), PADRÃO MÉDIO, 80X210CM, ESPESSURA DE 3,5CM, ITENS INCLUSOS: DOBRADIÇAS, MONTAGEM E INSTALAÇÃO DO BATENTE, SEM FECHADURA - FORNECIMENTO E INSTALAÇÃO. AF_08/2015</t>
  </si>
  <si>
    <t xml:space="preserve"> 11.2</t>
  </si>
  <si>
    <t>VIDRO TEMPERADO INCOLOR, ESPESSURA 8MM, FORNECIMENTO E INSTALACAO, INCLUSIVE MASSA PARA VEDACAO</t>
  </si>
  <si>
    <t xml:space="preserve"> 11.3</t>
  </si>
  <si>
    <t>GRADIL EM FERRO FIXADO EM VÃOS DE JANELAS, FORMADO POR BARRAS CHATAS DE 25X4,8 MM. AF_04/2019</t>
  </si>
  <si>
    <t xml:space="preserve"> 12</t>
  </si>
  <si>
    <t>Muro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</si>
  <si>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</si>
  <si>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</si>
  <si>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</si>
  <si>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</si>
  <si>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</si>
  <si>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</si>
  <si>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>PINTURA COM TINTA ACRÍLICA DE ACABAMENTO PULVERIZADA SOBRE SUPERFÍCIES METÁLICAS (EXCETO PERFIL) EXECUTADO EM OBRA (POR DEMÃO). AF_01/2020</t>
  </si>
  <si>
    <t>Total do BDI</t>
  </si>
  <si>
    <t>CRONOGRAMA FÍSICO - FINANCEIRO</t>
  </si>
  <si>
    <t>Prefeitura Municipal de Cumaru do Norte</t>
  </si>
  <si>
    <t>Cumaru do Norte - PA</t>
  </si>
  <si>
    <t>Aprovação  (data)</t>
  </si>
  <si>
    <t>Parcela  (n.º)</t>
  </si>
  <si>
    <t>Fim vigência (data)</t>
  </si>
  <si>
    <t>Mês cronog</t>
  </si>
  <si>
    <t xml:space="preserve">Valor </t>
  </si>
  <si>
    <t>Peso</t>
  </si>
  <si>
    <t>Parcela</t>
  </si>
  <si>
    <t>Discriminação</t>
  </si>
  <si>
    <t>R$</t>
  </si>
  <si>
    <t>%</t>
  </si>
  <si>
    <t>SIMPLES</t>
  </si>
  <si>
    <t>ACUM</t>
  </si>
  <si>
    <t>Total (%):</t>
  </si>
  <si>
    <t>Total (R$):</t>
  </si>
  <si>
    <t>Local/Data</t>
  </si>
  <si>
    <t>ENCARGOS SOCIAIS</t>
  </si>
  <si>
    <t>Encargos sociais</t>
  </si>
  <si>
    <r>
      <rPr>
        <b/>
        <sz val="9"/>
        <rFont val="Arial Narrow"/>
        <family val="2"/>
      </rPr>
      <t xml:space="preserve">
</t>
    </r>
  </si>
  <si>
    <r>
      <rPr>
        <b/>
        <sz val="9"/>
        <rFont val="Arial Narrow"/>
        <family val="2"/>
      </rPr>
      <t>COD</t>
    </r>
  </si>
  <si>
    <r>
      <rPr>
        <b/>
        <sz val="9"/>
        <rFont val="Arial Narrow"/>
        <family val="2"/>
      </rPr>
      <t>DESCRIÇÃO</t>
    </r>
  </si>
  <si>
    <r>
      <rPr>
        <b/>
        <sz val="9"/>
        <rFont val="Arial Narrow"/>
        <family val="2"/>
      </rPr>
      <t>HORA %</t>
    </r>
  </si>
  <si>
    <r>
      <rPr>
        <b/>
        <sz val="9"/>
        <rFont val="Arial Narrow"/>
        <family val="2"/>
      </rPr>
      <t>MES %</t>
    </r>
  </si>
  <si>
    <r>
      <rPr>
        <b/>
        <sz val="9"/>
        <rFont val="Arial Narrow"/>
        <family val="2"/>
      </rPr>
      <t>A</t>
    </r>
  </si>
  <si>
    <r>
      <rPr>
        <b/>
        <sz val="9"/>
        <rFont val="Arial Narrow"/>
        <family val="2"/>
      </rPr>
      <t>GRUPO A</t>
    </r>
  </si>
  <si>
    <r>
      <rPr>
        <sz val="9"/>
        <rFont val="Arial Narrow"/>
        <family val="2"/>
      </rPr>
      <t>A1</t>
    </r>
  </si>
  <si>
    <r>
      <rPr>
        <sz val="9"/>
        <rFont val="Arial Narrow"/>
        <family val="2"/>
      </rPr>
      <t>INSS</t>
    </r>
  </si>
  <si>
    <r>
      <rPr>
        <sz val="9"/>
        <rFont val="Arial Narrow"/>
        <family val="2"/>
      </rPr>
      <t>A2</t>
    </r>
  </si>
  <si>
    <r>
      <rPr>
        <sz val="9"/>
        <rFont val="Arial Narrow"/>
        <family val="2"/>
      </rPr>
      <t>SESI</t>
    </r>
  </si>
  <si>
    <r>
      <rPr>
        <sz val="9"/>
        <rFont val="Arial Narrow"/>
        <family val="2"/>
      </rPr>
      <t>A3</t>
    </r>
  </si>
  <si>
    <r>
      <rPr>
        <sz val="9"/>
        <rFont val="Arial Narrow"/>
        <family val="2"/>
      </rPr>
      <t>SENAI</t>
    </r>
  </si>
  <si>
    <r>
      <rPr>
        <sz val="9"/>
        <rFont val="Arial Narrow"/>
        <family val="2"/>
      </rPr>
      <t>A4</t>
    </r>
  </si>
  <si>
    <r>
      <rPr>
        <sz val="9"/>
        <rFont val="Arial Narrow"/>
        <family val="2"/>
      </rPr>
      <t>INCRA</t>
    </r>
  </si>
  <si>
    <r>
      <rPr>
        <sz val="9"/>
        <rFont val="Arial Narrow"/>
        <family val="2"/>
      </rPr>
      <t>A5</t>
    </r>
  </si>
  <si>
    <r>
      <rPr>
        <sz val="9"/>
        <rFont val="Arial Narrow"/>
        <family val="2"/>
      </rPr>
      <t>SEBRAE</t>
    </r>
  </si>
  <si>
    <r>
      <rPr>
        <sz val="9"/>
        <rFont val="Arial Narrow"/>
        <family val="2"/>
      </rPr>
      <t>A6</t>
    </r>
  </si>
  <si>
    <r>
      <rPr>
        <sz val="9"/>
        <rFont val="Arial Narrow"/>
        <family val="2"/>
      </rPr>
      <t>Salário Educação</t>
    </r>
  </si>
  <si>
    <r>
      <rPr>
        <sz val="9"/>
        <rFont val="Arial Narrow"/>
        <family val="2"/>
      </rPr>
      <t>A7</t>
    </r>
  </si>
  <si>
    <r>
      <rPr>
        <sz val="9"/>
        <rFont val="Arial Narrow"/>
        <family val="2"/>
      </rPr>
      <t xml:space="preserve">Seguro Contra Acidentes de Trabalho </t>
    </r>
  </si>
  <si>
    <r>
      <rPr>
        <sz val="9"/>
        <rFont val="Arial Narrow"/>
        <family val="2"/>
      </rPr>
      <t>A8</t>
    </r>
  </si>
  <si>
    <r>
      <rPr>
        <sz val="9"/>
        <rFont val="Arial Narrow"/>
        <family val="2"/>
      </rPr>
      <t>FGTS</t>
    </r>
  </si>
  <si>
    <r>
      <rPr>
        <sz val="9"/>
        <rFont val="Arial Narrow"/>
        <family val="2"/>
      </rPr>
      <t>A9</t>
    </r>
  </si>
  <si>
    <r>
      <rPr>
        <sz val="9"/>
        <rFont val="Arial Narrow"/>
        <family val="2"/>
      </rPr>
      <t>SECONCI</t>
    </r>
  </si>
  <si>
    <r>
      <rPr>
        <b/>
        <sz val="9"/>
        <rFont val="Arial Narrow"/>
        <family val="2"/>
      </rPr>
      <t>TOTAL</t>
    </r>
  </si>
  <si>
    <r>
      <rPr>
        <b/>
        <sz val="9"/>
        <rFont val="Arial Narrow"/>
        <family val="2"/>
      </rPr>
      <t>B</t>
    </r>
  </si>
  <si>
    <r>
      <rPr>
        <b/>
        <sz val="9"/>
        <rFont val="Arial Narrow"/>
        <family val="2"/>
      </rPr>
      <t>GRUPO B</t>
    </r>
  </si>
  <si>
    <r>
      <rPr>
        <sz val="9"/>
        <rFont val="Arial Narrow"/>
        <family val="2"/>
      </rPr>
      <t>B1</t>
    </r>
  </si>
  <si>
    <r>
      <rPr>
        <sz val="9"/>
        <rFont val="Arial Narrow"/>
        <family val="2"/>
      </rPr>
      <t>Repouso Semanal Remunerado</t>
    </r>
  </si>
  <si>
    <r>
      <rPr>
        <sz val="9"/>
        <rFont val="Arial Narrow"/>
        <family val="2"/>
      </rPr>
      <t>B2</t>
    </r>
  </si>
  <si>
    <r>
      <rPr>
        <sz val="9"/>
        <rFont val="Arial Narrow"/>
        <family val="2"/>
      </rPr>
      <t>Feriados</t>
    </r>
  </si>
  <si>
    <r>
      <rPr>
        <sz val="9"/>
        <rFont val="Arial Narrow"/>
        <family val="2"/>
      </rPr>
      <t>B3</t>
    </r>
  </si>
  <si>
    <r>
      <rPr>
        <sz val="9"/>
        <rFont val="Arial Narrow"/>
        <family val="2"/>
      </rPr>
      <t>Auxílio - Enfermidade</t>
    </r>
  </si>
  <si>
    <r>
      <rPr>
        <sz val="9"/>
        <rFont val="Arial Narrow"/>
        <family val="2"/>
      </rPr>
      <t>B4</t>
    </r>
  </si>
  <si>
    <r>
      <rPr>
        <sz val="9"/>
        <rFont val="Arial Narrow"/>
        <family val="2"/>
      </rPr>
      <t>13º Salário</t>
    </r>
  </si>
  <si>
    <r>
      <rPr>
        <sz val="9"/>
        <rFont val="Arial Narrow"/>
        <family val="2"/>
      </rPr>
      <t>B5</t>
    </r>
  </si>
  <si>
    <r>
      <rPr>
        <sz val="9"/>
        <rFont val="Arial Narrow"/>
        <family val="2"/>
      </rPr>
      <t>Licença PaternidadE</t>
    </r>
  </si>
  <si>
    <r>
      <rPr>
        <sz val="9"/>
        <rFont val="Arial Narrow"/>
        <family val="2"/>
      </rPr>
      <t>B6</t>
    </r>
  </si>
  <si>
    <r>
      <rPr>
        <sz val="9"/>
        <rFont val="Arial Narrow"/>
        <family val="2"/>
      </rPr>
      <t>Faltas Justificadas</t>
    </r>
  </si>
  <si>
    <r>
      <rPr>
        <sz val="9"/>
        <rFont val="Arial Narrow"/>
        <family val="2"/>
      </rPr>
      <t>B7</t>
    </r>
  </si>
  <si>
    <r>
      <rPr>
        <sz val="9"/>
        <rFont val="Arial Narrow"/>
        <family val="2"/>
      </rPr>
      <t>Dias de Chuvas</t>
    </r>
  </si>
  <si>
    <r>
      <rPr>
        <sz val="9"/>
        <rFont val="Arial Narrow"/>
        <family val="2"/>
      </rPr>
      <t>B8</t>
    </r>
  </si>
  <si>
    <r>
      <rPr>
        <sz val="9"/>
        <rFont val="Arial Narrow"/>
        <family val="2"/>
      </rPr>
      <t>Auxílio Acidente de Trabalho</t>
    </r>
  </si>
  <si>
    <r>
      <rPr>
        <sz val="9"/>
        <rFont val="Arial Narrow"/>
        <family val="2"/>
      </rPr>
      <t>B9</t>
    </r>
  </si>
  <si>
    <r>
      <rPr>
        <sz val="9"/>
        <rFont val="Arial Narrow"/>
        <family val="2"/>
      </rPr>
      <t>Férias Gozadas</t>
    </r>
  </si>
  <si>
    <r>
      <rPr>
        <sz val="9"/>
        <rFont val="Arial Narrow"/>
        <family val="2"/>
      </rPr>
      <t>B10</t>
    </r>
  </si>
  <si>
    <r>
      <rPr>
        <sz val="9"/>
        <rFont val="Arial Narrow"/>
        <family val="2"/>
      </rPr>
      <t>Salário Maternidade</t>
    </r>
  </si>
  <si>
    <r>
      <rPr>
        <b/>
        <sz val="9"/>
        <rFont val="Arial Narrow"/>
        <family val="2"/>
      </rPr>
      <t>C</t>
    </r>
  </si>
  <si>
    <r>
      <rPr>
        <b/>
        <sz val="9"/>
        <rFont val="Arial Narrow"/>
        <family val="2"/>
      </rPr>
      <t>GRUPO C</t>
    </r>
  </si>
  <si>
    <r>
      <rPr>
        <sz val="9"/>
        <rFont val="Arial Narrow"/>
        <family val="2"/>
      </rPr>
      <t>C1</t>
    </r>
  </si>
  <si>
    <r>
      <rPr>
        <sz val="9"/>
        <rFont val="Arial Narrow"/>
        <family val="2"/>
      </rPr>
      <t>Aviso Prévio Indenizado</t>
    </r>
  </si>
  <si>
    <r>
      <rPr>
        <sz val="9"/>
        <rFont val="Arial Narrow"/>
        <family val="2"/>
      </rPr>
      <t>C2</t>
    </r>
  </si>
  <si>
    <r>
      <rPr>
        <sz val="9"/>
        <rFont val="Arial Narrow"/>
        <family val="2"/>
      </rPr>
      <t>Aviso Prévio Trabalhado</t>
    </r>
  </si>
  <si>
    <r>
      <rPr>
        <sz val="9"/>
        <rFont val="Arial Narrow"/>
        <family val="2"/>
      </rPr>
      <t>C3</t>
    </r>
  </si>
  <si>
    <r>
      <rPr>
        <sz val="9"/>
        <rFont val="Arial Narrow"/>
        <family val="2"/>
      </rPr>
      <t>Férias Indenizadas</t>
    </r>
  </si>
  <si>
    <r>
      <rPr>
        <sz val="9"/>
        <rFont val="Arial Narrow"/>
        <family val="2"/>
      </rPr>
      <t>C4</t>
    </r>
  </si>
  <si>
    <r>
      <rPr>
        <sz val="9"/>
        <rFont val="Arial Narrow"/>
        <family val="2"/>
      </rPr>
      <t>Depósito Rescisão Sem Justa Causa</t>
    </r>
  </si>
  <si>
    <r>
      <rPr>
        <sz val="9"/>
        <rFont val="Arial Narrow"/>
        <family val="2"/>
      </rPr>
      <t>C5</t>
    </r>
  </si>
  <si>
    <r>
      <rPr>
        <sz val="9"/>
        <rFont val="Arial Narrow"/>
        <family val="2"/>
      </rPr>
      <t>Indenização Adicional</t>
    </r>
  </si>
  <si>
    <r>
      <rPr>
        <b/>
        <sz val="9"/>
        <rFont val="Arial Narrow"/>
        <family val="2"/>
      </rPr>
      <t>D</t>
    </r>
  </si>
  <si>
    <r>
      <rPr>
        <b/>
        <sz val="9"/>
        <rFont val="Arial Narrow"/>
        <family val="2"/>
      </rPr>
      <t>GRUPO D</t>
    </r>
  </si>
  <si>
    <r>
      <rPr>
        <sz val="9"/>
        <rFont val="Arial Narrow"/>
        <family val="2"/>
      </rPr>
      <t>D1</t>
    </r>
  </si>
  <si>
    <r>
      <rPr>
        <sz val="9"/>
        <rFont val="Arial Narrow"/>
        <family val="2"/>
      </rPr>
      <t xml:space="preserve">Reincidência de Grupo A sobre Grupo B </t>
    </r>
  </si>
  <si>
    <r>
      <rPr>
        <sz val="9"/>
        <rFont val="Arial Narrow"/>
        <family val="2"/>
      </rPr>
      <t>D2</t>
    </r>
  </si>
  <si>
    <r>
      <rPr>
        <sz val="9"/>
        <rFont val="Arial Narrow"/>
        <family val="2"/>
      </rPr>
      <t>Reincidência de Grupo A sobre Aviso Prévio Trabalhado e Reincidência do FGTS sobre Aviso Prévio Indenizado</t>
    </r>
  </si>
  <si>
    <r>
      <rPr>
        <b/>
        <sz val="9"/>
        <rFont val="Arial Narrow"/>
        <family val="2"/>
      </rPr>
      <t>Horista = 114,17%
Mensalista = 71,63%</t>
    </r>
  </si>
  <si>
    <r>
      <rPr>
        <b/>
        <sz val="9"/>
        <rFont val="Arial Narrow"/>
        <family val="2"/>
      </rPr>
      <t>A + B + C + D</t>
    </r>
  </si>
  <si>
    <r>
      <rPr>
        <b/>
        <sz val="9"/>
        <rFont val="Arial Narrow"/>
        <family val="2"/>
      </rPr>
      <t>Horista = 120,84%
Mensalista = 74,09%</t>
    </r>
  </si>
  <si>
    <r>
      <rPr>
        <b/>
        <sz val="9"/>
        <rFont val="Arial Narrow"/>
        <family val="2"/>
      </rPr>
      <t>Horista = 89,42%
Mensalista = 49,63%</t>
    </r>
  </si>
  <si>
    <r>
      <rPr>
        <b/>
        <sz val="9"/>
        <rFont val="Arial Narrow"/>
        <family val="2"/>
      </rPr>
      <t>Horista = 89,96%
Mensalista = 51,82%</t>
    </r>
  </si>
  <si>
    <t>BONIFICAÇÕES E DESPESAS INDIRETAS</t>
  </si>
  <si>
    <t>Bonificações e Despesas Indiretas - BDI</t>
  </si>
  <si>
    <r>
      <rPr>
        <b/>
        <sz val="8"/>
        <rFont val="Arial"/>
        <family val="2"/>
      </rPr>
      <t xml:space="preserve">
</t>
    </r>
  </si>
  <si>
    <t>COMPOSIÇÃO DA TAXA DE BDI</t>
  </si>
  <si>
    <t>ITEM</t>
  </si>
  <si>
    <t>DESCRIÇÃO</t>
  </si>
  <si>
    <t>TAXA (%)</t>
  </si>
  <si>
    <t>1.0</t>
  </si>
  <si>
    <t>ADMINISTRAÇÃO (AC)</t>
  </si>
  <si>
    <t>Administração Central</t>
  </si>
  <si>
    <t>2.0</t>
  </si>
  <si>
    <t>RISCOS ( R)</t>
  </si>
  <si>
    <t>3.0</t>
  </si>
  <si>
    <t>GARANTIAS + SEGUROS ( G+S )</t>
  </si>
  <si>
    <t>4.0</t>
  </si>
  <si>
    <t>DESPESAS FINANCEIRAS (DF)</t>
  </si>
  <si>
    <t>7.0</t>
  </si>
  <si>
    <t>LUCRO (L)</t>
  </si>
  <si>
    <t>6.0</t>
  </si>
  <si>
    <t>TAXAS E IMPOSTOS (T)</t>
  </si>
  <si>
    <t>PIS</t>
  </si>
  <si>
    <t>COFINS</t>
  </si>
  <si>
    <t>ISS</t>
  </si>
  <si>
    <t>CPRM</t>
  </si>
  <si>
    <t>TOTAL DO BDI</t>
  </si>
  <si>
    <t>OBS.:</t>
  </si>
  <si>
    <r>
      <t xml:space="preserve">1) </t>
    </r>
    <r>
      <rPr>
        <sz val="12"/>
        <rFont val="Arial"/>
        <family val="2"/>
      </rPr>
      <t>NO CÁLCULO DO BDI NÃO FOI CONSIDERADA A DESONERAÇÃO FISCAL, DEVIDO À NATUREZA DOS SERVIÇOS (ESTUDOS E PROJETOS) CONFORME LEGISLAÇÃO VIGENTE.</t>
    </r>
  </si>
  <si>
    <r>
      <t xml:space="preserve">2) </t>
    </r>
    <r>
      <rPr>
        <sz val="12"/>
        <rFont val="Arial"/>
        <family val="2"/>
      </rPr>
      <t>FÓRMULA APLICADA:</t>
    </r>
  </si>
  <si>
    <r>
      <t xml:space="preserve">
Obra: </t>
    </r>
    <r>
      <rPr>
        <b/>
        <sz val="12"/>
        <color rgb="FF000000"/>
        <rFont val="Calibri"/>
        <family val="2"/>
      </rPr>
      <t>REFORMA E AMPLIAÇÃO POSTO DE SAÚDE ESTRELA DO PARÁ</t>
    </r>
  </si>
  <si>
    <t xml:space="preserve">
Obra: REFORMA E AMPLIAÇÃO POSTO DE SAÚDE ESTRELA DO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</si>
</sst>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d/m/yy;@"/>
    <numFmt numFmtId="166" formatCode="_(* #,##0.00_);_(* \(#,##0.00\);_(* &quot;-&quot;??_);_(@_)"/>
    <numFmt numFmtId="167" formatCode="#,##0.0000"/>
    <numFmt numFmtId="168" formatCode="0.000%"/>
  </numFmts>
  <fonts count="3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7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5D5D5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</cellStyleXfs>
  <cellXfs count="18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0" fillId="3" borderId="9" xfId="0" applyFill="1" applyBorder="1"/>
    <xf numFmtId="0" fontId="3" fillId="4" borderId="0" xfId="0" applyFont="1" applyFill="1"/>
    <xf numFmtId="4" fontId="3" fillId="4" borderId="0" xfId="0" applyNumberFormat="1" applyFont="1" applyFill="1"/>
    <xf numFmtId="4" fontId="0" fillId="0" borderId="0" xfId="0" applyNumberFormat="1"/>
    <xf numFmtId="4" fontId="5" fillId="0" borderId="0" xfId="0" applyNumberFormat="1" applyFont="1"/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0" xfId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11" fillId="0" borderId="0" xfId="1" applyFont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0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8" fillId="5" borderId="11" xfId="1" applyFont="1" applyFill="1" applyBorder="1" applyAlignment="1" applyProtection="1">
      <alignment horizontal="left" vertical="center"/>
      <protection locked="0"/>
    </xf>
    <xf numFmtId="0" fontId="8" fillId="5" borderId="12" xfId="1" applyFont="1" applyFill="1" applyBorder="1" applyAlignment="1" applyProtection="1">
      <alignment horizontal="left" vertical="center"/>
      <protection locked="0"/>
    </xf>
    <xf numFmtId="0" fontId="8" fillId="5" borderId="11" xfId="1" applyFont="1" applyFill="1" applyBorder="1" applyAlignment="1" applyProtection="1">
      <alignment horizontal="left" vertical="center" wrapText="1"/>
      <protection locked="0"/>
    </xf>
    <xf numFmtId="0" fontId="8" fillId="5" borderId="13" xfId="1" applyFont="1" applyFill="1" applyBorder="1" applyAlignment="1" applyProtection="1">
      <alignment horizontal="left" vertical="center" wrapText="1"/>
      <protection locked="0"/>
    </xf>
    <xf numFmtId="0" fontId="8" fillId="5" borderId="12" xfId="1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Alignment="1" applyProtection="1">
      <alignment horizontal="left" vertical="center"/>
      <protection locked="0"/>
    </xf>
    <xf numFmtId="0" fontId="8" fillId="5" borderId="14" xfId="1" applyFont="1" applyFill="1" applyBorder="1" applyAlignment="1" applyProtection="1">
      <alignment horizontal="left" vertical="center"/>
      <protection locked="0"/>
    </xf>
    <xf numFmtId="0" fontId="8" fillId="5" borderId="10" xfId="1" applyFont="1" applyFill="1" applyBorder="1" applyAlignment="1" applyProtection="1">
      <alignment horizontal="left" vertical="center" wrapText="1"/>
      <protection locked="0"/>
    </xf>
    <xf numFmtId="0" fontId="8" fillId="5" borderId="0" xfId="1" applyFont="1" applyFill="1" applyAlignment="1" applyProtection="1">
      <alignment horizontal="left" vertical="center" wrapText="1"/>
      <protection locked="0"/>
    </xf>
    <xf numFmtId="0" fontId="8" fillId="5" borderId="14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Alignment="1">
      <alignment horizontal="left" vertical="center"/>
    </xf>
    <xf numFmtId="0" fontId="1" fillId="0" borderId="14" xfId="1" applyBorder="1" applyAlignment="1">
      <alignment vertical="center"/>
    </xf>
    <xf numFmtId="164" fontId="10" fillId="6" borderId="11" xfId="1" applyNumberFormat="1" applyFont="1" applyFill="1" applyBorder="1" applyAlignment="1" applyProtection="1">
      <alignment horizontal="left" vertical="center"/>
      <protection locked="0"/>
    </xf>
    <xf numFmtId="0" fontId="1" fillId="6" borderId="13" xfId="1" applyFill="1" applyBorder="1"/>
    <xf numFmtId="165" fontId="10" fillId="6" borderId="12" xfId="1" applyNumberFormat="1" applyFont="1" applyFill="1" applyBorder="1" applyAlignment="1" applyProtection="1">
      <alignment horizontal="center" vertical="center"/>
      <protection locked="0"/>
    </xf>
    <xf numFmtId="1" fontId="10" fillId="7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13" xfId="1" applyBorder="1"/>
    <xf numFmtId="164" fontId="10" fillId="7" borderId="11" xfId="1" applyNumberFormat="1" applyFont="1" applyFill="1" applyBorder="1" applyAlignment="1" applyProtection="1">
      <alignment horizontal="center" vertical="center"/>
      <protection locked="0"/>
    </xf>
    <xf numFmtId="0" fontId="13" fillId="7" borderId="12" xfId="1" applyFont="1" applyFill="1" applyBorder="1" applyAlignment="1">
      <alignment horizontal="left" vertical="center"/>
    </xf>
    <xf numFmtId="0" fontId="13" fillId="5" borderId="13" xfId="1" applyFont="1" applyFill="1" applyBorder="1" applyAlignment="1">
      <alignment horizontal="left" vertical="center"/>
    </xf>
    <xf numFmtId="0" fontId="11" fillId="8" borderId="15" xfId="1" applyFont="1" applyFill="1" applyBorder="1" applyAlignment="1">
      <alignment horizontal="center" vertical="center"/>
    </xf>
    <xf numFmtId="0" fontId="11" fillId="8" borderId="16" xfId="1" applyFont="1" applyFill="1" applyBorder="1" applyAlignment="1">
      <alignment horizontal="center" vertical="center"/>
    </xf>
    <xf numFmtId="0" fontId="11" fillId="8" borderId="17" xfId="1" applyFont="1" applyFill="1" applyBorder="1" applyAlignment="1">
      <alignment horizontal="center" vertical="center"/>
    </xf>
    <xf numFmtId="0" fontId="11" fillId="8" borderId="18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8" fillId="6" borderId="19" xfId="1" applyFont="1" applyFill="1" applyBorder="1" applyAlignment="1" applyProtection="1">
      <alignment horizontal="right" vertical="center"/>
      <protection locked="0"/>
    </xf>
    <xf numFmtId="0" fontId="11" fillId="6" borderId="20" xfId="1" applyFont="1" applyFill="1" applyBorder="1" applyAlignment="1">
      <alignment horizontal="center" vertical="center"/>
    </xf>
    <xf numFmtId="0" fontId="8" fillId="6" borderId="21" xfId="1" applyFont="1" applyFill="1" applyBorder="1" applyAlignment="1" applyProtection="1">
      <alignment horizontal="left" vertical="center"/>
      <protection locked="0"/>
    </xf>
    <xf numFmtId="0" fontId="8" fillId="0" borderId="19" xfId="1" applyFont="1" applyBorder="1" applyAlignment="1">
      <alignment horizontal="right" vertical="center"/>
    </xf>
    <xf numFmtId="0" fontId="11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0" fontId="8" fillId="8" borderId="19" xfId="1" applyFont="1" applyFill="1" applyBorder="1" applyAlignment="1">
      <alignment horizontal="right" vertical="center"/>
    </xf>
    <xf numFmtId="0" fontId="11" fillId="8" borderId="20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horizontal="left" vertical="center"/>
    </xf>
    <xf numFmtId="0" fontId="11" fillId="8" borderId="22" xfId="1" applyFont="1" applyFill="1" applyBorder="1" applyAlignment="1">
      <alignment horizontal="center" vertical="center"/>
    </xf>
    <xf numFmtId="0" fontId="11" fillId="8" borderId="11" xfId="1" applyFont="1" applyFill="1" applyBorder="1" applyAlignment="1">
      <alignment horizontal="center" vertical="center"/>
    </xf>
    <xf numFmtId="0" fontId="11" fillId="8" borderId="13" xfId="1" applyFont="1" applyFill="1" applyBorder="1" applyAlignment="1">
      <alignment horizontal="center" vertical="center"/>
    </xf>
    <xf numFmtId="0" fontId="11" fillId="8" borderId="12" xfId="1" applyFont="1" applyFill="1" applyBorder="1" applyAlignment="1">
      <alignment horizontal="center" vertical="center"/>
    </xf>
    <xf numFmtId="0" fontId="12" fillId="8" borderId="22" xfId="1" quotePrefix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/>
    </xf>
    <xf numFmtId="0" fontId="15" fillId="5" borderId="23" xfId="1" applyFont="1" applyFill="1" applyBorder="1" applyAlignment="1" applyProtection="1">
      <alignment vertical="center"/>
      <protection locked="0"/>
    </xf>
    <xf numFmtId="0" fontId="15" fillId="5" borderId="19" xfId="1" applyFont="1" applyFill="1" applyBorder="1" applyAlignment="1" applyProtection="1">
      <alignment horizontal="left" vertical="center"/>
      <protection locked="0"/>
    </xf>
    <xf numFmtId="0" fontId="15" fillId="5" borderId="20" xfId="1" applyFont="1" applyFill="1" applyBorder="1" applyAlignment="1" applyProtection="1">
      <alignment horizontal="left" vertical="center"/>
      <protection locked="0"/>
    </xf>
    <xf numFmtId="0" fontId="15" fillId="5" borderId="21" xfId="1" applyFont="1" applyFill="1" applyBorder="1" applyAlignment="1" applyProtection="1">
      <alignment horizontal="left" vertical="center"/>
      <protection locked="0"/>
    </xf>
    <xf numFmtId="166" fontId="15" fillId="5" borderId="23" xfId="2" applyFont="1" applyFill="1" applyBorder="1" applyAlignment="1" applyProtection="1">
      <alignment horizontal="right" vertical="center"/>
      <protection locked="0"/>
    </xf>
    <xf numFmtId="10" fontId="17" fillId="5" borderId="23" xfId="3" applyNumberFormat="1" applyFont="1" applyFill="1" applyBorder="1" applyAlignment="1" applyProtection="1">
      <alignment horizontal="right" vertical="center"/>
      <protection locked="0"/>
    </xf>
    <xf numFmtId="166" fontId="17" fillId="9" borderId="23" xfId="2" applyFont="1" applyFill="1" applyBorder="1" applyAlignment="1" applyProtection="1">
      <alignment horizontal="right" vertical="center"/>
      <protection locked="0"/>
    </xf>
    <xf numFmtId="166" fontId="14" fillId="6" borderId="23" xfId="2" applyFont="1" applyFill="1" applyBorder="1" applyAlignment="1" applyProtection="1">
      <alignment horizontal="right" vertical="center"/>
      <protection locked="0"/>
    </xf>
    <xf numFmtId="166" fontId="17" fillId="5" borderId="23" xfId="2" applyFont="1" applyFill="1" applyBorder="1" applyAlignment="1" applyProtection="1">
      <alignment horizontal="right" vertical="center"/>
      <protection locked="0"/>
    </xf>
    <xf numFmtId="4" fontId="15" fillId="5" borderId="19" xfId="1" applyNumberFormat="1" applyFont="1" applyFill="1" applyBorder="1" applyAlignment="1" applyProtection="1">
      <alignment horizontal="left" vertical="center"/>
      <protection locked="0"/>
    </xf>
    <xf numFmtId="0" fontId="15" fillId="5" borderId="11" xfId="1" applyFont="1" applyFill="1" applyBorder="1" applyAlignment="1" applyProtection="1">
      <alignment horizontal="left" vertical="center"/>
      <protection locked="0"/>
    </xf>
    <xf numFmtId="0" fontId="15" fillId="5" borderId="13" xfId="1" applyFont="1" applyFill="1" applyBorder="1" applyAlignment="1" applyProtection="1">
      <alignment horizontal="left" vertical="center"/>
      <protection locked="0"/>
    </xf>
    <xf numFmtId="0" fontId="15" fillId="5" borderId="12" xfId="1" applyFont="1" applyFill="1" applyBorder="1" applyAlignment="1" applyProtection="1">
      <alignment horizontal="left" vertical="center"/>
      <protection locked="0"/>
    </xf>
    <xf numFmtId="166" fontId="15" fillId="5" borderId="22" xfId="2" applyFont="1" applyFill="1" applyBorder="1" applyAlignment="1" applyProtection="1">
      <alignment horizontal="right" vertical="center"/>
      <protection locked="0"/>
    </xf>
    <xf numFmtId="166" fontId="14" fillId="6" borderId="22" xfId="2" applyFont="1" applyFill="1" applyBorder="1" applyAlignment="1" applyProtection="1">
      <alignment horizontal="right" vertical="center"/>
      <protection locked="0"/>
    </xf>
    <xf numFmtId="166" fontId="17" fillId="9" borderId="22" xfId="2" applyFont="1" applyFill="1" applyBorder="1" applyAlignment="1" applyProtection="1">
      <alignment horizontal="right" vertical="center"/>
      <protection locked="0"/>
    </xf>
    <xf numFmtId="166" fontId="17" fillId="5" borderId="22" xfId="2" applyFont="1" applyFill="1" applyBorder="1" applyAlignment="1" applyProtection="1">
      <alignment horizontal="right" vertical="center"/>
      <protection locked="0"/>
    </xf>
    <xf numFmtId="0" fontId="11" fillId="8" borderId="22" xfId="1" applyFont="1" applyFill="1" applyBorder="1" applyAlignment="1" applyProtection="1">
      <alignment vertical="center"/>
      <protection locked="0"/>
    </xf>
    <xf numFmtId="0" fontId="8" fillId="8" borderId="11" xfId="1" applyFont="1" applyFill="1" applyBorder="1" applyAlignment="1" applyProtection="1">
      <alignment horizontal="right" vertical="center"/>
      <protection locked="0"/>
    </xf>
    <xf numFmtId="0" fontId="8" fillId="8" borderId="13" xfId="1" applyFont="1" applyFill="1" applyBorder="1" applyAlignment="1" applyProtection="1">
      <alignment horizontal="right" vertical="center"/>
      <protection locked="0"/>
    </xf>
    <xf numFmtId="0" fontId="8" fillId="8" borderId="24" xfId="1" applyFont="1" applyFill="1" applyBorder="1" applyAlignment="1" applyProtection="1">
      <alignment horizontal="right" vertical="center"/>
      <protection locked="0"/>
    </xf>
    <xf numFmtId="166" fontId="15" fillId="8" borderId="25" xfId="2" applyFont="1" applyFill="1" applyBorder="1" applyAlignment="1" applyProtection="1">
      <alignment horizontal="right" vertical="center"/>
      <protection locked="0"/>
    </xf>
    <xf numFmtId="166" fontId="17" fillId="8" borderId="25" xfId="2" applyFont="1" applyFill="1" applyBorder="1" applyAlignment="1" applyProtection="1">
      <alignment horizontal="right" vertical="center"/>
      <protection locked="0"/>
    </xf>
    <xf numFmtId="10" fontId="17" fillId="7" borderId="25" xfId="2" applyNumberFormat="1" applyFont="1" applyFill="1" applyBorder="1" applyAlignment="1" applyProtection="1">
      <alignment horizontal="right" vertical="center"/>
    </xf>
    <xf numFmtId="166" fontId="17" fillId="7" borderId="25" xfId="2" applyFont="1" applyFill="1" applyBorder="1" applyAlignment="1" applyProtection="1">
      <alignment horizontal="right" vertical="center"/>
    </xf>
    <xf numFmtId="10" fontId="17" fillId="5" borderId="25" xfId="2" applyNumberFormat="1" applyFont="1" applyFill="1" applyBorder="1" applyAlignment="1" applyProtection="1">
      <alignment horizontal="right" vertical="center"/>
    </xf>
    <xf numFmtId="10" fontId="14" fillId="6" borderId="23" xfId="2" applyNumberFormat="1" applyFont="1" applyFill="1" applyBorder="1" applyAlignment="1" applyProtection="1">
      <alignment horizontal="right" vertical="center"/>
      <protection locked="0"/>
    </xf>
    <xf numFmtId="0" fontId="11" fillId="8" borderId="23" xfId="1" applyFont="1" applyFill="1" applyBorder="1" applyAlignment="1" applyProtection="1">
      <alignment vertical="center"/>
      <protection locked="0"/>
    </xf>
    <xf numFmtId="0" fontId="8" fillId="8" borderId="19" xfId="1" applyFont="1" applyFill="1" applyBorder="1" applyAlignment="1" applyProtection="1">
      <alignment horizontal="right" vertical="center"/>
      <protection locked="0"/>
    </xf>
    <xf numFmtId="0" fontId="8" fillId="8" borderId="20" xfId="1" applyFont="1" applyFill="1" applyBorder="1" applyAlignment="1" applyProtection="1">
      <alignment horizontal="right" vertical="center"/>
      <protection locked="0"/>
    </xf>
    <xf numFmtId="0" fontId="11" fillId="8" borderId="21" xfId="1" applyFont="1" applyFill="1" applyBorder="1" applyAlignment="1" applyProtection="1">
      <alignment horizontal="right" vertical="center"/>
      <protection locked="0"/>
    </xf>
    <xf numFmtId="166" fontId="17" fillId="7" borderId="23" xfId="2" applyFont="1" applyFill="1" applyBorder="1" applyAlignment="1" applyProtection="1">
      <alignment horizontal="right" vertical="center"/>
    </xf>
    <xf numFmtId="166" fontId="17" fillId="5" borderId="23" xfId="2" applyFont="1" applyFill="1" applyBorder="1" applyAlignment="1" applyProtection="1">
      <alignment horizontal="right" vertical="center"/>
    </xf>
    <xf numFmtId="0" fontId="11" fillId="0" borderId="0" xfId="1" applyFont="1" applyAlignment="1">
      <alignment horizontal="right" vertical="center"/>
    </xf>
    <xf numFmtId="166" fontId="18" fillId="0" borderId="0" xfId="1" applyNumberFormat="1" applyFont="1" applyAlignment="1">
      <alignment vertical="center"/>
    </xf>
    <xf numFmtId="166" fontId="19" fillId="0" borderId="0" xfId="2" applyFont="1" applyFill="1" applyBorder="1" applyAlignment="1" applyProtection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14" fontId="1" fillId="0" borderId="0" xfId="1" applyNumberFormat="1" applyAlignment="1">
      <alignment vertical="center"/>
    </xf>
    <xf numFmtId="0" fontId="11" fillId="0" borderId="13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vertical="center"/>
    </xf>
    <xf numFmtId="0" fontId="11" fillId="10" borderId="19" xfId="1" applyFont="1" applyFill="1" applyBorder="1" applyAlignment="1">
      <alignment vertical="center"/>
    </xf>
    <xf numFmtId="0" fontId="1" fillId="11" borderId="0" xfId="1" applyFill="1" applyAlignment="1" applyProtection="1">
      <alignment vertical="center"/>
      <protection locked="0"/>
    </xf>
    <xf numFmtId="0" fontId="22" fillId="0" borderId="0" xfId="1" applyFont="1" applyAlignment="1">
      <alignment horizontal="left" vertical="center"/>
    </xf>
    <xf numFmtId="0" fontId="23" fillId="11" borderId="0" xfId="1" applyFont="1" applyFill="1" applyAlignment="1" applyProtection="1">
      <alignment horizontal="left" vertical="center"/>
      <protection locked="0"/>
    </xf>
    <xf numFmtId="0" fontId="24" fillId="0" borderId="0" xfId="4" applyFont="1"/>
    <xf numFmtId="0" fontId="25" fillId="0" borderId="0" xfId="4" applyFont="1"/>
    <xf numFmtId="0" fontId="26" fillId="0" borderId="0" xfId="4" applyFont="1"/>
    <xf numFmtId="0" fontId="25" fillId="0" borderId="0" xfId="4" applyFont="1" applyAlignment="1">
      <alignment horizontal="center" wrapText="1"/>
    </xf>
    <xf numFmtId="0" fontId="27" fillId="0" borderId="0" xfId="4" applyFont="1" applyAlignment="1" applyProtection="1">
      <alignment wrapText="1"/>
      <protection locked="0"/>
    </xf>
    <xf numFmtId="0" fontId="28" fillId="0" borderId="0" xfId="4" applyFont="1" applyAlignment="1">
      <alignment horizontal="right" vertical="center" wrapText="1"/>
    </xf>
    <xf numFmtId="0" fontId="28" fillId="0" borderId="0" xfId="4" applyFont="1" applyAlignment="1" applyProtection="1">
      <alignment horizontal="right" vertical="center" wrapText="1"/>
      <protection locked="0"/>
    </xf>
    <xf numFmtId="0" fontId="27" fillId="0" borderId="0" xfId="4" applyFont="1"/>
    <xf numFmtId="0" fontId="28" fillId="0" borderId="9" xfId="4" applyFont="1" applyBorder="1" applyAlignment="1">
      <alignment horizontal="center" vertical="center" wrapText="1"/>
    </xf>
    <xf numFmtId="0" fontId="28" fillId="0" borderId="9" xfId="4" applyFont="1" applyBorder="1" applyAlignment="1">
      <alignment horizontal="center" vertical="top" wrapText="1"/>
    </xf>
    <xf numFmtId="0" fontId="28" fillId="0" borderId="9" xfId="4" applyFont="1" applyBorder="1" applyAlignment="1">
      <alignment horizontal="left" vertical="top" wrapText="1"/>
    </xf>
    <xf numFmtId="0" fontId="30" fillId="0" borderId="9" xfId="4" applyFont="1" applyBorder="1" applyAlignment="1">
      <alignment horizontal="center" vertical="top" wrapText="1"/>
    </xf>
    <xf numFmtId="0" fontId="30" fillId="0" borderId="9" xfId="4" applyFont="1" applyBorder="1" applyAlignment="1">
      <alignment horizontal="left" vertical="top" wrapText="1"/>
    </xf>
    <xf numFmtId="167" fontId="30" fillId="0" borderId="9" xfId="4" applyNumberFormat="1" applyFont="1" applyBorder="1" applyAlignment="1">
      <alignment horizontal="right" vertical="top" wrapText="1"/>
    </xf>
    <xf numFmtId="0" fontId="28" fillId="0" borderId="9" xfId="4" applyFont="1" applyBorder="1" applyAlignment="1">
      <alignment horizontal="right" vertical="center" wrapText="1"/>
    </xf>
    <xf numFmtId="167" fontId="28" fillId="0" borderId="9" xfId="4" applyNumberFormat="1" applyFont="1" applyBorder="1" applyAlignment="1">
      <alignment horizontal="right" vertical="top" wrapText="1"/>
    </xf>
    <xf numFmtId="0" fontId="28" fillId="0" borderId="0" xfId="4" applyFont="1" applyAlignment="1">
      <alignment horizontal="left" vertical="center" wrapText="1"/>
    </xf>
    <xf numFmtId="0" fontId="28" fillId="0" borderId="0" xfId="4" applyFont="1" applyAlignment="1" applyProtection="1">
      <alignment horizontal="left" vertical="center" wrapText="1"/>
      <protection locked="0"/>
    </xf>
    <xf numFmtId="0" fontId="28" fillId="0" borderId="0" xfId="4" applyFont="1" applyAlignment="1">
      <alignment horizontal="left" vertical="center" wrapText="1"/>
    </xf>
    <xf numFmtId="0" fontId="28" fillId="0" borderId="0" xfId="4" applyFont="1" applyAlignment="1" applyProtection="1">
      <alignment horizontal="left" vertical="center" wrapText="1"/>
      <protection locked="0"/>
    </xf>
    <xf numFmtId="0" fontId="28" fillId="0" borderId="0" xfId="4" applyFont="1" applyAlignment="1">
      <alignment horizontal="right" vertical="center" wrapText="1"/>
    </xf>
    <xf numFmtId="0" fontId="28" fillId="0" borderId="0" xfId="4" applyFont="1" applyAlignment="1" applyProtection="1">
      <alignment horizontal="right" vertical="center" wrapText="1"/>
      <protection locked="0"/>
    </xf>
    <xf numFmtId="0" fontId="24" fillId="0" borderId="0" xfId="5" applyFont="1"/>
    <xf numFmtId="0" fontId="25" fillId="0" borderId="0" xfId="5" applyFont="1"/>
    <xf numFmtId="0" fontId="26" fillId="0" borderId="0" xfId="5" applyFont="1"/>
    <xf numFmtId="0" fontId="0" fillId="0" borderId="0" xfId="5" applyFont="1" applyAlignment="1" applyProtection="1">
      <alignment wrapText="1"/>
      <protection locked="0"/>
    </xf>
    <xf numFmtId="0" fontId="32" fillId="0" borderId="0" xfId="5" applyFont="1" applyAlignment="1">
      <alignment horizontal="right" vertical="center" wrapText="1"/>
    </xf>
    <xf numFmtId="0" fontId="32" fillId="0" borderId="0" xfId="5" applyFont="1" applyAlignment="1" applyProtection="1">
      <alignment horizontal="right" vertical="center" wrapText="1"/>
      <protection locked="0"/>
    </xf>
    <xf numFmtId="0" fontId="1" fillId="0" borderId="0" xfId="5"/>
    <xf numFmtId="0" fontId="33" fillId="0" borderId="0" xfId="6" applyFont="1" applyAlignment="1">
      <alignment horizontal="center"/>
    </xf>
    <xf numFmtId="0" fontId="34" fillId="0" borderId="0" xfId="6" applyFont="1"/>
    <xf numFmtId="0" fontId="33" fillId="0" borderId="0" xfId="6" applyFont="1" applyAlignment="1">
      <alignment horizontal="center"/>
    </xf>
    <xf numFmtId="0" fontId="33" fillId="0" borderId="23" xfId="6" applyFont="1" applyBorder="1" applyAlignment="1">
      <alignment horizontal="center" vertical="center"/>
    </xf>
    <xf numFmtId="2" fontId="33" fillId="0" borderId="23" xfId="6" applyNumberFormat="1" applyFont="1" applyBorder="1" applyAlignment="1">
      <alignment horizontal="center" vertical="center"/>
    </xf>
    <xf numFmtId="10" fontId="33" fillId="0" borderId="23" xfId="6" applyNumberFormat="1" applyFont="1" applyBorder="1" applyAlignment="1">
      <alignment horizontal="center" vertical="center"/>
    </xf>
    <xf numFmtId="0" fontId="33" fillId="0" borderId="0" xfId="6" applyFont="1"/>
    <xf numFmtId="2" fontId="33" fillId="0" borderId="23" xfId="6" applyNumberFormat="1" applyFont="1" applyBorder="1" applyAlignment="1">
      <alignment horizontal="left" vertical="center" wrapText="1"/>
    </xf>
    <xf numFmtId="0" fontId="35" fillId="0" borderId="0" xfId="6" applyFont="1"/>
    <xf numFmtId="168" fontId="35" fillId="0" borderId="0" xfId="7" quotePrefix="1" applyNumberFormat="1" applyFont="1"/>
    <xf numFmtId="0" fontId="34" fillId="0" borderId="23" xfId="6" applyFont="1" applyBorder="1" applyAlignment="1">
      <alignment horizontal="center" vertical="center"/>
    </xf>
    <xf numFmtId="2" fontId="34" fillId="0" borderId="23" xfId="6" applyNumberFormat="1" applyFont="1" applyBorder="1" applyAlignment="1">
      <alignment horizontal="left" vertical="center" wrapText="1"/>
    </xf>
    <xf numFmtId="10" fontId="34" fillId="0" borderId="23" xfId="6" applyNumberFormat="1" applyFont="1" applyBorder="1" applyAlignment="1">
      <alignment horizontal="center" vertical="center"/>
    </xf>
    <xf numFmtId="10" fontId="35" fillId="0" borderId="0" xfId="6" applyNumberFormat="1" applyFont="1"/>
    <xf numFmtId="2" fontId="34" fillId="0" borderId="23" xfId="6" applyNumberFormat="1" applyFont="1" applyBorder="1" applyAlignment="1">
      <alignment horizontal="center" vertical="center"/>
    </xf>
    <xf numFmtId="10" fontId="35" fillId="0" borderId="0" xfId="7" applyNumberFormat="1" applyFont="1"/>
    <xf numFmtId="0" fontId="34" fillId="0" borderId="23" xfId="6" applyFont="1" applyBorder="1" applyAlignment="1">
      <alignment vertical="center"/>
    </xf>
    <xf numFmtId="2" fontId="33" fillId="0" borderId="23" xfId="6" applyNumberFormat="1" applyFont="1" applyBorder="1" applyAlignment="1">
      <alignment vertical="center"/>
    </xf>
    <xf numFmtId="2" fontId="33" fillId="0" borderId="23" xfId="6" applyNumberFormat="1" applyFont="1" applyBorder="1" applyAlignment="1">
      <alignment horizontal="left" vertical="center"/>
    </xf>
    <xf numFmtId="0" fontId="33" fillId="0" borderId="0" xfId="6" applyFont="1" applyAlignment="1">
      <alignment horizontal="center" vertical="center"/>
    </xf>
    <xf numFmtId="2" fontId="33" fillId="0" borderId="0" xfId="6" applyNumberFormat="1" applyFont="1" applyAlignment="1">
      <alignment horizontal="left" vertical="center"/>
    </xf>
    <xf numFmtId="10" fontId="33" fillId="0" borderId="0" xfId="6" applyNumberFormat="1" applyFont="1" applyAlignment="1">
      <alignment horizontal="center" vertical="center"/>
    </xf>
    <xf numFmtId="0" fontId="34" fillId="0" borderId="26" xfId="6" applyFont="1" applyBorder="1" applyAlignment="1">
      <alignment vertical="center"/>
    </xf>
    <xf numFmtId="2" fontId="33" fillId="0" borderId="27" xfId="6" applyNumberFormat="1" applyFont="1" applyBorder="1" applyAlignment="1">
      <alignment horizontal="center" vertical="center"/>
    </xf>
    <xf numFmtId="10" fontId="33" fillId="0" borderId="28" xfId="8" applyNumberFormat="1" applyFont="1" applyBorder="1" applyAlignment="1">
      <alignment horizontal="center" vertical="center"/>
    </xf>
    <xf numFmtId="0" fontId="34" fillId="0" borderId="0" xfId="6" applyFont="1" applyAlignment="1">
      <alignment vertical="center"/>
    </xf>
    <xf numFmtId="0" fontId="33" fillId="0" borderId="0" xfId="6" applyFont="1" applyAlignment="1">
      <alignment vertical="top"/>
    </xf>
    <xf numFmtId="0" fontId="33" fillId="0" borderId="0" xfId="6" applyFont="1" applyAlignment="1">
      <alignment horizontal="left" vertical="center" wrapText="1"/>
    </xf>
    <xf numFmtId="0" fontId="33" fillId="0" borderId="0" xfId="6" applyFont="1" applyAlignment="1">
      <alignment horizontal="left" vertical="center" wrapText="1"/>
    </xf>
    <xf numFmtId="0" fontId="33" fillId="0" borderId="0" xfId="6" applyFont="1" applyAlignment="1">
      <alignment vertical="top" wrapText="1"/>
    </xf>
  </cellXfs>
  <cellStyles count="9">
    <cellStyle name="Normal" xfId="0" builtinId="0"/>
    <cellStyle name="Normal 2 2 2" xfId="1" xr:uid="{114A0B02-B51D-4AF4-BED3-D3A3AB5D9778}"/>
    <cellStyle name="Normal 34" xfId="4" xr:uid="{A2A0F240-91A2-4FC6-9D46-76C0CD613CC4}"/>
    <cellStyle name="Normal 34 2" xfId="5" xr:uid="{B2F2EFB8-5B3E-46BF-A550-21EBEDADB98F}"/>
    <cellStyle name="Normal 4" xfId="8" xr:uid="{1120B02D-BBF3-4A40-958A-91A1E53739E8}"/>
    <cellStyle name="Normal_RECUP INFRA ESTRUT VIÁRIA DE ABAETE CC 001- 07" xfId="6" xr:uid="{77624ACD-6A34-405B-8A2C-3C7F707923F6}"/>
    <cellStyle name="Porcentagem 2" xfId="7" xr:uid="{3F438443-74CD-49F9-A07C-FBD2DB77D743}"/>
    <cellStyle name="Porcentagem 2 2" xfId="3" xr:uid="{29209D5F-5601-40B9-A329-EFCA95140715}"/>
    <cellStyle name="Vírgula 2" xfId="2" xr:uid="{8E409698-C08C-4734-AA96-54DFFD5C7A48}"/>
  </cellStyles>
  <dxfs count="3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2</xdr:row>
      <xdr:rowOff>123264</xdr:rowOff>
    </xdr:from>
    <xdr:to>
      <xdr:col>10</xdr:col>
      <xdr:colOff>197037</xdr:colOff>
      <xdr:row>4</xdr:row>
      <xdr:rowOff>190499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88B369-9DFD-4DE4-A8B8-53516B0EE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37" y="392205"/>
          <a:ext cx="2460624" cy="1042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2</xdr:col>
      <xdr:colOff>1127126</xdr:colOff>
      <xdr:row>3</xdr:row>
      <xdr:rowOff>365125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997612-8A9F-4A58-8536-023A0D0652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381000"/>
          <a:ext cx="1489075" cy="55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2</xdr:row>
      <xdr:rowOff>9525</xdr:rowOff>
    </xdr:from>
    <xdr:to>
      <xdr:col>3</xdr:col>
      <xdr:colOff>428625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7781B1-1545-47C5-8AE7-7D987370A8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4" y="371475"/>
          <a:ext cx="990601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35</xdr:row>
      <xdr:rowOff>85725</xdr:rowOff>
    </xdr:from>
    <xdr:to>
      <xdr:col>2</xdr:col>
      <xdr:colOff>666750</xdr:colOff>
      <xdr:row>35</xdr:row>
      <xdr:rowOff>885825</xdr:rowOff>
    </xdr:to>
    <xdr:pic>
      <xdr:nvPicPr>
        <xdr:cNvPr id="2" name="Imagem 2" descr="https://auditoriadeengenharia.files.wordpress.com/2013/10/fc3b3rmula-do-bdi-do-tcu.png">
          <a:extLst>
            <a:ext uri="{FF2B5EF4-FFF2-40B4-BE49-F238E27FC236}">
              <a16:creationId xmlns:a16="http://schemas.microsoft.com/office/drawing/2014/main" id="{272F20E8-C175-4A7C-ABC4-AE7BA2D3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315325"/>
          <a:ext cx="5000625" cy="8001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33618</xdr:colOff>
      <xdr:row>0</xdr:row>
      <xdr:rowOff>156883</xdr:rowOff>
    </xdr:from>
    <xdr:to>
      <xdr:col>2</xdr:col>
      <xdr:colOff>1045322</xdr:colOff>
      <xdr:row>5</xdr:row>
      <xdr:rowOff>33618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A53591-30EF-4B75-9C1B-4D477C2A22B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9018" y="156883"/>
          <a:ext cx="1011704" cy="724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FEITURA%20DE%20IEPE\cras\QCI%20e%20crono%20fisicofin%20prefeitu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Sint&#233;tica%20ESCOLA%20VILA%20ESTRELA%20DO%20MACEI&#211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\Downloads\L3151_5949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\Downloads\oK\L3151_5949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\OneDrive\Documentos\cumaru%20arquivos%20pen%20drive%20neto\Planilhas%20Escolas\Planilha%20Sint&#233;tica%20-%20Reforma%20Herm&#237;nio%20Bri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\OneDrive\Documentos\cumaru%20arquivos%20pen%20drive%20neto\Planilhas%20Escolas\Planilha%20Sint&#233;tica%20-%20Constru&#231;&#227;o%20de%20Refeit&#243;rio%20Padr&#227;o%20-%20Escola%20Herm&#237;nio%20Bri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6\CN-053-PM-PARAGOMINAS-ANTIGO-CN-054\10-OS4-HMP%20E%20PONTE%2023M\11-ENTREGAS\4-ENTREGA%20-ETAPA%201\ENTREGA%20%2010-10-2017\VOLUME%20IV-A%20-%20OR&#199;AMENTO%20E%20ESPEFICA&#199;&#213;ES%20T&#201;CNICAS\PMP-PE-HMP-E1-OR&#199;-R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 refreshError="1">
        <row r="5">
          <cell r="H5" t="str">
            <v>Proponente/Tomador</v>
          </cell>
          <cell r="O5" t="str">
            <v>Município/UF</v>
          </cell>
          <cell r="U5" t="str">
            <v>Empreendimento ( nome/apelido)</v>
          </cell>
        </row>
        <row r="8">
          <cell r="O8" t="str">
            <v>Programa/Modalidade/Ação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ENCARGOS SOCIAIS"/>
      <sheetName val="BDI"/>
    </sheetNames>
    <sheetDataSet>
      <sheetData sheetId="0">
        <row r="9">
          <cell r="E9" t="str">
            <v>Serviços Preliminares e Demolições</v>
          </cell>
        </row>
        <row r="19">
          <cell r="E19" t="str">
            <v>Estrutura</v>
          </cell>
        </row>
        <row r="24">
          <cell r="E24" t="str">
            <v>Alvenaria</v>
          </cell>
        </row>
        <row r="27">
          <cell r="E27" t="str">
            <v>Revestimento</v>
          </cell>
        </row>
        <row r="33">
          <cell r="E33" t="str">
            <v>Piso</v>
          </cell>
        </row>
        <row r="37">
          <cell r="E37" t="str">
            <v>Forro</v>
          </cell>
        </row>
        <row r="40">
          <cell r="E40" t="str">
            <v>Pintura</v>
          </cell>
        </row>
        <row r="44">
          <cell r="E44" t="str">
            <v>Instalações</v>
          </cell>
        </row>
        <row r="49">
          <cell r="E49" t="str">
            <v>Louças e Metais</v>
          </cell>
        </row>
        <row r="58">
          <cell r="E58" t="str">
            <v>Cobertura</v>
          </cell>
        </row>
        <row r="62">
          <cell r="E62" t="str">
            <v>Limpeza</v>
          </cell>
        </row>
        <row r="66">
          <cell r="E66" t="str">
            <v>Esquadrias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1.TABELAS"/>
      <sheetName val="RESUMO"/>
      <sheetName val="ORCAMENTO"/>
      <sheetName val="MEMORIA DE CALCULO"/>
      <sheetName val="ALVENARIA"/>
      <sheetName val="ESTRUTURA DE CONCRETO"/>
      <sheetName val="AMBIENTES"/>
      <sheetName val="REVESTIMENTOS"/>
      <sheetName val="DIVISÓRIAS DE AMBIENTE"/>
      <sheetName val="COMPOSICOES PROPRIAS"/>
      <sheetName val="CURVA ABC SERVICOS"/>
      <sheetName val="CRONOGRAMA"/>
      <sheetName val=" COTAÇÕES INS.ELET."/>
      <sheetName val=" COTAÇÕES AR COND."/>
      <sheetName val="COTAÇÕES CFTV"/>
      <sheetName val="GRUPO GERADOR"/>
      <sheetName val="ÁGUA DE REUSO"/>
      <sheetName val="ETE"/>
      <sheetName val="INCÊNDIO"/>
      <sheetName val="ENCARGOS SOCIAIS"/>
      <sheetName val="B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1.TABELAS"/>
      <sheetName val="RESUMO"/>
      <sheetName val="ORCAMENTO"/>
      <sheetName val="MEMORIA DE CALCULO"/>
      <sheetName val="ALVENARIA"/>
      <sheetName val="ESTRUTURA DE CONCRETO"/>
      <sheetName val="AMBIENTES"/>
      <sheetName val="REVESTIMENTOS"/>
      <sheetName val="DIVISÓRIAS DE AMBIENTE"/>
      <sheetName val="COMPOSICOES PROPRIAS"/>
      <sheetName val="CURVA ABC SERVICOS"/>
      <sheetName val="CRONOGRAMA"/>
      <sheetName val=" COTAÇÕES INS.ELET."/>
      <sheetName val=" COTAÇÕES AR COND."/>
      <sheetName val="COTAÇÕES CFTV"/>
      <sheetName val="GRUPO GERADOR"/>
      <sheetName val="ÁGUA DE REUSO"/>
      <sheetName val="ETE"/>
      <sheetName val="INCÊNDIO"/>
      <sheetName val="ENCARGOS SOCIAIS"/>
      <sheetName val="B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ENCARGOS SOCIAIS"/>
      <sheetName val="BDI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ENCARGOS SOCIAIS"/>
      <sheetName val="BDI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1.TABELAS"/>
      <sheetName val="2.1 RESUMO"/>
      <sheetName val="2.2 ORCAMENTO"/>
      <sheetName val="3. MEMORIA DE CALCULO"/>
      <sheetName val="ÁREAS DEMOLIÇÕES"/>
      <sheetName val="ÁREA NOVA"/>
      <sheetName val="4. CURVA ABC SERVICOS"/>
      <sheetName val="5. CRONOGRAMA"/>
      <sheetName val="6. COTAÇÕES INS.ELET."/>
      <sheetName val="6. COTAÇÕES CFTV"/>
      <sheetName val="6. COTAÇÕES AR COND."/>
      <sheetName val="6. COTAÇÕES GASES MEDICINAIS"/>
      <sheetName val="6. COTAÇÕES INCÊNDIO"/>
      <sheetName val="6. COTAÇÕES EQUIP."/>
      <sheetName val="7. COMPOSIÇÕES DO BDI"/>
      <sheetName val="8. COMPOSIÇÕES DOS ENC.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view="pageBreakPreview" zoomScale="60" zoomScaleNormal="85" workbookViewId="0">
      <pane ySplit="8" topLeftCell="A9" activePane="bottomLeft" state="frozen"/>
      <selection pane="bottomLeft" activeCell="H73" sqref="H73"/>
    </sheetView>
  </sheetViews>
  <sheetFormatPr defaultRowHeight="15" x14ac:dyDescent="0.25"/>
  <cols>
    <col min="1" max="1" width="12" customWidth="1"/>
    <col min="2" max="4" width="13" customWidth="1"/>
    <col min="5" max="5" width="80" customWidth="1"/>
    <col min="6" max="7" width="10" customWidth="1"/>
    <col min="8" max="8" width="13" customWidth="1"/>
    <col min="9" max="11" width="17" customWidth="1"/>
  </cols>
  <sheetData>
    <row r="1" spans="1:11" ht="5.099999999999999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100000000000001" customHeight="1" x14ac:dyDescent="0.3">
      <c r="A2" s="8" t="s">
        <v>0</v>
      </c>
      <c r="B2" s="3"/>
      <c r="C2" s="3"/>
      <c r="D2" s="3"/>
      <c r="E2" s="10"/>
      <c r="F2" s="3"/>
      <c r="G2" s="3"/>
      <c r="H2" s="3" t="s">
        <v>1</v>
      </c>
      <c r="I2" s="3" t="s">
        <v>2</v>
      </c>
      <c r="J2" s="3"/>
      <c r="K2" s="5"/>
    </row>
    <row r="3" spans="1:11" ht="60" customHeight="1" x14ac:dyDescent="0.25">
      <c r="A3" s="21" t="s">
        <v>3</v>
      </c>
      <c r="B3" s="22"/>
      <c r="C3" s="22"/>
      <c r="D3" s="1"/>
      <c r="E3" s="12" t="s">
        <v>245</v>
      </c>
      <c r="F3" s="1"/>
      <c r="G3" s="1"/>
      <c r="H3" s="1"/>
      <c r="I3" s="1"/>
      <c r="J3" s="1"/>
      <c r="K3" s="6"/>
    </row>
    <row r="4" spans="1:11" ht="17.100000000000001" customHeight="1" x14ac:dyDescent="0.3">
      <c r="A4" s="9"/>
      <c r="B4" s="1"/>
      <c r="C4" s="1"/>
      <c r="D4" s="1"/>
      <c r="E4" s="11"/>
      <c r="F4" s="1"/>
      <c r="G4" s="1"/>
      <c r="H4" s="1"/>
      <c r="I4" s="1"/>
      <c r="J4" s="1"/>
      <c r="K4" s="6"/>
    </row>
    <row r="5" spans="1:11" ht="20.100000000000001" customHeight="1" x14ac:dyDescent="0.4">
      <c r="A5" s="9"/>
      <c r="B5" s="1"/>
      <c r="C5" s="1"/>
      <c r="D5" s="1"/>
      <c r="E5" s="13" t="s">
        <v>4</v>
      </c>
      <c r="F5" s="1"/>
      <c r="G5" s="1"/>
      <c r="H5" s="1"/>
      <c r="I5" s="1"/>
      <c r="J5" s="1"/>
      <c r="K5" s="6"/>
    </row>
    <row r="6" spans="1:1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7"/>
    </row>
    <row r="7" spans="1:11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0.100000000000001" customHeight="1" x14ac:dyDescent="0.25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</row>
    <row r="9" spans="1:11" ht="24.95" customHeight="1" x14ac:dyDescent="0.25">
      <c r="A9" s="15" t="s">
        <v>16</v>
      </c>
      <c r="B9" s="15"/>
      <c r="C9" s="15"/>
      <c r="D9" s="15"/>
      <c r="E9" s="19" t="s">
        <v>17</v>
      </c>
      <c r="F9" s="15"/>
      <c r="G9" s="15"/>
      <c r="H9" s="16"/>
      <c r="I9" s="16"/>
      <c r="J9" s="16"/>
      <c r="K9" s="16">
        <v>7657.18</v>
      </c>
    </row>
    <row r="10" spans="1:11" x14ac:dyDescent="0.25">
      <c r="E10" s="20"/>
      <c r="H10" s="17"/>
      <c r="I10" s="17"/>
      <c r="J10" s="17"/>
      <c r="K10" s="17"/>
    </row>
    <row r="11" spans="1:11" ht="30" x14ac:dyDescent="0.25">
      <c r="A11" t="s">
        <v>18</v>
      </c>
      <c r="B11" t="s">
        <v>19</v>
      </c>
      <c r="C11" t="s">
        <v>20</v>
      </c>
      <c r="D11">
        <v>97633</v>
      </c>
      <c r="E11" s="20" t="s">
        <v>21</v>
      </c>
      <c r="F11" t="s">
        <v>22</v>
      </c>
      <c r="G11">
        <v>126</v>
      </c>
      <c r="H11" s="17">
        <v>16.82</v>
      </c>
      <c r="I11" s="17">
        <v>19.34</v>
      </c>
      <c r="J11" s="17">
        <v>2119.3200000000002</v>
      </c>
      <c r="K11" s="17">
        <v>2436.84</v>
      </c>
    </row>
    <row r="12" spans="1:11" ht="30" x14ac:dyDescent="0.25">
      <c r="A12" t="s">
        <v>23</v>
      </c>
      <c r="B12" t="s">
        <v>19</v>
      </c>
      <c r="C12" t="s">
        <v>20</v>
      </c>
      <c r="D12">
        <v>97625</v>
      </c>
      <c r="E12" s="20" t="s">
        <v>24</v>
      </c>
      <c r="F12" t="s">
        <v>25</v>
      </c>
      <c r="G12">
        <v>108</v>
      </c>
      <c r="H12" s="17">
        <v>33.97</v>
      </c>
      <c r="I12" s="17">
        <v>39.06</v>
      </c>
      <c r="J12" s="17">
        <v>3668.76</v>
      </c>
      <c r="K12" s="17">
        <v>4218.4799999999996</v>
      </c>
    </row>
    <row r="13" spans="1:11" x14ac:dyDescent="0.25">
      <c r="A13" t="s">
        <v>26</v>
      </c>
      <c r="B13" t="s">
        <v>19</v>
      </c>
      <c r="C13" t="s">
        <v>20</v>
      </c>
      <c r="D13">
        <v>97645</v>
      </c>
      <c r="E13" s="20" t="s">
        <v>27</v>
      </c>
      <c r="F13" t="s">
        <v>22</v>
      </c>
      <c r="G13">
        <v>22</v>
      </c>
      <c r="H13" s="17">
        <v>21.96</v>
      </c>
      <c r="I13" s="17">
        <v>25.25</v>
      </c>
      <c r="J13" s="17">
        <v>483.12</v>
      </c>
      <c r="K13" s="17">
        <v>555.5</v>
      </c>
    </row>
    <row r="14" spans="1:11" x14ac:dyDescent="0.25">
      <c r="A14" t="s">
        <v>28</v>
      </c>
      <c r="B14" t="s">
        <v>19</v>
      </c>
      <c r="C14" t="s">
        <v>20</v>
      </c>
      <c r="D14">
        <v>97644</v>
      </c>
      <c r="E14" s="20" t="s">
        <v>29</v>
      </c>
      <c r="F14" t="s">
        <v>22</v>
      </c>
      <c r="G14">
        <v>13.44</v>
      </c>
      <c r="H14" s="17">
        <v>6.72</v>
      </c>
      <c r="I14" s="17">
        <v>7.72</v>
      </c>
      <c r="J14" s="17">
        <v>90.31</v>
      </c>
      <c r="K14" s="17">
        <v>103.75</v>
      </c>
    </row>
    <row r="15" spans="1:11" ht="30" x14ac:dyDescent="0.25">
      <c r="A15" t="s">
        <v>30</v>
      </c>
      <c r="B15" t="s">
        <v>19</v>
      </c>
      <c r="C15" t="s">
        <v>20</v>
      </c>
      <c r="D15">
        <v>97660</v>
      </c>
      <c r="E15" s="20" t="s">
        <v>31</v>
      </c>
      <c r="F15" t="s">
        <v>32</v>
      </c>
      <c r="G15">
        <v>16</v>
      </c>
      <c r="H15" s="17">
        <v>0.48</v>
      </c>
      <c r="I15" s="17">
        <v>0.55000000000000004</v>
      </c>
      <c r="J15" s="17">
        <v>7.68</v>
      </c>
      <c r="K15" s="17">
        <v>8.8000000000000007</v>
      </c>
    </row>
    <row r="16" spans="1:11" ht="30" x14ac:dyDescent="0.25">
      <c r="A16" t="s">
        <v>33</v>
      </c>
      <c r="B16" t="s">
        <v>19</v>
      </c>
      <c r="C16" t="s">
        <v>20</v>
      </c>
      <c r="D16">
        <v>97661</v>
      </c>
      <c r="E16" s="20" t="s">
        <v>34</v>
      </c>
      <c r="F16" t="s">
        <v>35</v>
      </c>
      <c r="G16">
        <v>63</v>
      </c>
      <c r="H16" s="17">
        <v>0.48</v>
      </c>
      <c r="I16" s="17">
        <v>0.55000000000000004</v>
      </c>
      <c r="J16" s="17">
        <v>30.24</v>
      </c>
      <c r="K16" s="17">
        <v>34.65</v>
      </c>
    </row>
    <row r="17" spans="1:11" ht="30" x14ac:dyDescent="0.25">
      <c r="A17" t="s">
        <v>36</v>
      </c>
      <c r="B17" t="s">
        <v>19</v>
      </c>
      <c r="C17" t="s">
        <v>20</v>
      </c>
      <c r="D17">
        <v>97631</v>
      </c>
      <c r="E17" s="20" t="s">
        <v>37</v>
      </c>
      <c r="F17" t="s">
        <v>22</v>
      </c>
      <c r="G17">
        <v>108</v>
      </c>
      <c r="H17" s="17">
        <v>2.41</v>
      </c>
      <c r="I17" s="17">
        <v>2.77</v>
      </c>
      <c r="J17" s="17">
        <v>260.27999999999997</v>
      </c>
      <c r="K17" s="17">
        <v>299.16000000000003</v>
      </c>
    </row>
    <row r="18" spans="1:11" ht="24.95" customHeight="1" x14ac:dyDescent="0.25">
      <c r="A18" s="15" t="s">
        <v>38</v>
      </c>
      <c r="B18" s="15"/>
      <c r="C18" s="15"/>
      <c r="D18" s="15"/>
      <c r="E18" s="19" t="s">
        <v>39</v>
      </c>
      <c r="F18" s="15"/>
      <c r="G18" s="15"/>
      <c r="H18" s="16"/>
      <c r="I18" s="16"/>
      <c r="J18" s="16"/>
      <c r="K18" s="16">
        <v>16230.54</v>
      </c>
    </row>
    <row r="19" spans="1:11" x14ac:dyDescent="0.25">
      <c r="E19" s="20"/>
      <c r="H19" s="17"/>
      <c r="I19" s="17"/>
      <c r="J19" s="17"/>
      <c r="K19" s="17"/>
    </row>
    <row r="20" spans="1:11" ht="45" x14ac:dyDescent="0.25">
      <c r="A20" t="s">
        <v>40</v>
      </c>
      <c r="B20" t="s">
        <v>19</v>
      </c>
      <c r="C20" t="s">
        <v>20</v>
      </c>
      <c r="D20">
        <v>92762</v>
      </c>
      <c r="E20" s="20" t="s">
        <v>41</v>
      </c>
      <c r="F20" t="s">
        <v>42</v>
      </c>
      <c r="G20">
        <v>236</v>
      </c>
      <c r="H20" s="17">
        <v>6.95</v>
      </c>
      <c r="I20" s="17">
        <v>7.99</v>
      </c>
      <c r="J20" s="17">
        <v>1640.2</v>
      </c>
      <c r="K20" s="17">
        <v>1885.64</v>
      </c>
    </row>
    <row r="21" spans="1:11" ht="45" x14ac:dyDescent="0.25">
      <c r="A21" t="s">
        <v>43</v>
      </c>
      <c r="B21" t="s">
        <v>19</v>
      </c>
      <c r="C21" t="s">
        <v>20</v>
      </c>
      <c r="D21">
        <v>92721</v>
      </c>
      <c r="E21" s="20" t="s">
        <v>44</v>
      </c>
      <c r="F21" t="s">
        <v>25</v>
      </c>
      <c r="G21">
        <v>4.6399999999999997</v>
      </c>
      <c r="H21" s="17">
        <v>426.61</v>
      </c>
      <c r="I21" s="17">
        <v>490.6</v>
      </c>
      <c r="J21" s="17">
        <v>1979.47</v>
      </c>
      <c r="K21" s="17">
        <v>2276.38</v>
      </c>
    </row>
    <row r="22" spans="1:11" ht="30" x14ac:dyDescent="0.25">
      <c r="A22" t="s">
        <v>45</v>
      </c>
      <c r="B22" t="s">
        <v>19</v>
      </c>
      <c r="C22" t="s">
        <v>20</v>
      </c>
      <c r="D22">
        <v>92446</v>
      </c>
      <c r="E22" s="20" t="s">
        <v>46</v>
      </c>
      <c r="F22" t="s">
        <v>22</v>
      </c>
      <c r="G22">
        <v>68.7</v>
      </c>
      <c r="H22" s="17">
        <v>152.76</v>
      </c>
      <c r="I22" s="17">
        <v>175.67</v>
      </c>
      <c r="J22" s="17">
        <v>10494.61</v>
      </c>
      <c r="K22" s="17">
        <v>12068.52</v>
      </c>
    </row>
    <row r="23" spans="1:11" ht="24.95" customHeight="1" x14ac:dyDescent="0.25">
      <c r="A23" s="15" t="s">
        <v>47</v>
      </c>
      <c r="B23" s="15"/>
      <c r="C23" s="15"/>
      <c r="D23" s="15"/>
      <c r="E23" s="19" t="s">
        <v>48</v>
      </c>
      <c r="F23" s="15"/>
      <c r="G23" s="15"/>
      <c r="H23" s="16"/>
      <c r="I23" s="16"/>
      <c r="J23" s="16"/>
      <c r="K23" s="16">
        <v>6063.05</v>
      </c>
    </row>
    <row r="24" spans="1:11" x14ac:dyDescent="0.25">
      <c r="E24" s="20"/>
      <c r="H24" s="17"/>
      <c r="I24" s="17"/>
      <c r="J24" s="17"/>
      <c r="K24" s="17"/>
    </row>
    <row r="25" spans="1:11" ht="60" x14ac:dyDescent="0.25">
      <c r="A25" t="s">
        <v>49</v>
      </c>
      <c r="B25" t="s">
        <v>19</v>
      </c>
      <c r="C25" t="s">
        <v>20</v>
      </c>
      <c r="D25">
        <v>87519</v>
      </c>
      <c r="E25" s="20" t="s">
        <v>50</v>
      </c>
      <c r="F25" t="s">
        <v>22</v>
      </c>
      <c r="G25">
        <v>85</v>
      </c>
      <c r="H25" s="17">
        <v>62.03</v>
      </c>
      <c r="I25" s="17">
        <v>71.33</v>
      </c>
      <c r="J25" s="17">
        <v>5272.55</v>
      </c>
      <c r="K25" s="17">
        <v>6063.05</v>
      </c>
    </row>
    <row r="26" spans="1:11" ht="24.95" customHeight="1" x14ac:dyDescent="0.25">
      <c r="A26" s="15" t="s">
        <v>51</v>
      </c>
      <c r="B26" s="15"/>
      <c r="C26" s="15"/>
      <c r="D26" s="15"/>
      <c r="E26" s="19" t="s">
        <v>52</v>
      </c>
      <c r="F26" s="15"/>
      <c r="G26" s="15"/>
      <c r="H26" s="16"/>
      <c r="I26" s="16"/>
      <c r="J26" s="16"/>
      <c r="K26" s="16">
        <v>26974.63</v>
      </c>
    </row>
    <row r="27" spans="1:11" x14ac:dyDescent="0.25">
      <c r="E27" s="20"/>
      <c r="H27" s="17"/>
      <c r="I27" s="17"/>
      <c r="J27" s="17"/>
      <c r="K27" s="17"/>
    </row>
    <row r="28" spans="1:11" ht="45" x14ac:dyDescent="0.25">
      <c r="A28" t="s">
        <v>53</v>
      </c>
      <c r="B28" t="s">
        <v>19</v>
      </c>
      <c r="C28" t="s">
        <v>20</v>
      </c>
      <c r="D28">
        <v>87903</v>
      </c>
      <c r="E28" s="20" t="s">
        <v>54</v>
      </c>
      <c r="F28" t="s">
        <v>22</v>
      </c>
      <c r="G28">
        <v>1</v>
      </c>
      <c r="H28" s="17">
        <v>11.51</v>
      </c>
      <c r="I28" s="17">
        <v>13.23</v>
      </c>
      <c r="J28" s="17">
        <v>11.51</v>
      </c>
      <c r="K28" s="17">
        <v>13.23</v>
      </c>
    </row>
    <row r="29" spans="1:11" ht="45" x14ac:dyDescent="0.25">
      <c r="A29" t="s">
        <v>55</v>
      </c>
      <c r="B29" t="s">
        <v>19</v>
      </c>
      <c r="C29" t="s">
        <v>20</v>
      </c>
      <c r="D29">
        <v>87903</v>
      </c>
      <c r="E29" s="20" t="s">
        <v>54</v>
      </c>
      <c r="F29" t="s">
        <v>22</v>
      </c>
      <c r="G29">
        <v>170</v>
      </c>
      <c r="H29" s="17">
        <v>11.51</v>
      </c>
      <c r="I29" s="17">
        <v>13.23</v>
      </c>
      <c r="J29" s="17">
        <v>1956.7</v>
      </c>
      <c r="K29" s="17">
        <v>2249.1</v>
      </c>
    </row>
    <row r="30" spans="1:11" ht="60" x14ac:dyDescent="0.25">
      <c r="A30" t="s">
        <v>56</v>
      </c>
      <c r="B30" t="s">
        <v>19</v>
      </c>
      <c r="C30" t="s">
        <v>20</v>
      </c>
      <c r="D30">
        <v>89048</v>
      </c>
      <c r="E30" s="20" t="s">
        <v>57</v>
      </c>
      <c r="F30" t="s">
        <v>22</v>
      </c>
      <c r="G30">
        <v>170</v>
      </c>
      <c r="H30" s="17">
        <v>31.56</v>
      </c>
      <c r="I30" s="17">
        <v>36.29</v>
      </c>
      <c r="J30" s="17">
        <v>5365.2</v>
      </c>
      <c r="K30" s="17">
        <v>6169.3</v>
      </c>
    </row>
    <row r="31" spans="1:11" ht="45" x14ac:dyDescent="0.25">
      <c r="A31" t="s">
        <v>58</v>
      </c>
      <c r="B31" t="s">
        <v>19</v>
      </c>
      <c r="C31" t="s">
        <v>20</v>
      </c>
      <c r="D31">
        <v>87264</v>
      </c>
      <c r="E31" s="20" t="s">
        <v>59</v>
      </c>
      <c r="F31" t="s">
        <v>22</v>
      </c>
      <c r="G31">
        <v>85</v>
      </c>
      <c r="H31" s="17">
        <v>50.58</v>
      </c>
      <c r="I31" s="17">
        <v>58.16</v>
      </c>
      <c r="J31" s="17">
        <v>4299.3</v>
      </c>
      <c r="K31" s="17">
        <v>4943.6000000000004</v>
      </c>
    </row>
    <row r="32" spans="1:11" ht="45" x14ac:dyDescent="0.25">
      <c r="A32" t="s">
        <v>60</v>
      </c>
      <c r="B32" t="s">
        <v>19</v>
      </c>
      <c r="C32" t="s">
        <v>20</v>
      </c>
      <c r="D32">
        <v>89171</v>
      </c>
      <c r="E32" s="20" t="s">
        <v>61</v>
      </c>
      <c r="F32" t="s">
        <v>22</v>
      </c>
      <c r="G32">
        <v>140</v>
      </c>
      <c r="H32" s="17">
        <v>38.46</v>
      </c>
      <c r="I32" s="17">
        <v>44.22</v>
      </c>
      <c r="J32" s="17">
        <v>5384.4</v>
      </c>
      <c r="K32" s="17">
        <v>6190.8</v>
      </c>
    </row>
    <row r="33" spans="1:11" ht="30" x14ac:dyDescent="0.25">
      <c r="A33" t="s">
        <v>62</v>
      </c>
      <c r="B33" t="s">
        <v>19</v>
      </c>
      <c r="C33" t="s">
        <v>20</v>
      </c>
      <c r="D33">
        <v>98680</v>
      </c>
      <c r="E33" s="20" t="s">
        <v>63</v>
      </c>
      <c r="F33" t="s">
        <v>22</v>
      </c>
      <c r="G33">
        <v>170</v>
      </c>
      <c r="H33" s="17">
        <v>37.9</v>
      </c>
      <c r="I33" s="17">
        <v>43.58</v>
      </c>
      <c r="J33" s="17">
        <v>6443</v>
      </c>
      <c r="K33" s="17">
        <v>7408.6</v>
      </c>
    </row>
    <row r="34" spans="1:11" ht="24.95" customHeight="1" x14ac:dyDescent="0.25">
      <c r="A34" s="15" t="s">
        <v>64</v>
      </c>
      <c r="B34" s="15"/>
      <c r="C34" s="15"/>
      <c r="D34" s="15"/>
      <c r="E34" s="19" t="s">
        <v>65</v>
      </c>
      <c r="F34" s="15"/>
      <c r="G34" s="15"/>
      <c r="H34" s="16"/>
      <c r="I34" s="16"/>
      <c r="J34" s="16"/>
      <c r="K34" s="16">
        <v>1373.12</v>
      </c>
    </row>
    <row r="35" spans="1:11" x14ac:dyDescent="0.25">
      <c r="E35" s="20"/>
      <c r="H35" s="17"/>
      <c r="I35" s="17"/>
      <c r="J35" s="17"/>
      <c r="K35" s="17"/>
    </row>
    <row r="36" spans="1:11" ht="30" x14ac:dyDescent="0.25">
      <c r="A36" t="s">
        <v>66</v>
      </c>
      <c r="B36" t="s">
        <v>19</v>
      </c>
      <c r="C36" t="s">
        <v>20</v>
      </c>
      <c r="D36">
        <v>96111</v>
      </c>
      <c r="E36" s="20" t="s">
        <v>67</v>
      </c>
      <c r="F36" t="s">
        <v>22</v>
      </c>
      <c r="G36">
        <v>32</v>
      </c>
      <c r="H36" s="17">
        <v>37.32</v>
      </c>
      <c r="I36" s="17">
        <v>42.91</v>
      </c>
      <c r="J36" s="17">
        <v>1194.24</v>
      </c>
      <c r="K36" s="17">
        <v>1373.12</v>
      </c>
    </row>
    <row r="37" spans="1:11" ht="24.95" customHeight="1" x14ac:dyDescent="0.25">
      <c r="A37" s="15" t="s">
        <v>68</v>
      </c>
      <c r="B37" s="15"/>
      <c r="C37" s="15"/>
      <c r="D37" s="15"/>
      <c r="E37" s="19" t="s">
        <v>69</v>
      </c>
      <c r="F37" s="15"/>
      <c r="G37" s="15"/>
      <c r="H37" s="16"/>
      <c r="I37" s="16"/>
      <c r="J37" s="16"/>
      <c r="K37" s="16">
        <v>5416.32</v>
      </c>
    </row>
    <row r="38" spans="1:11" x14ac:dyDescent="0.25">
      <c r="E38" s="20"/>
      <c r="H38" s="17"/>
      <c r="I38" s="17"/>
      <c r="J38" s="17"/>
      <c r="K38" s="17"/>
    </row>
    <row r="39" spans="1:11" ht="45" x14ac:dyDescent="0.25">
      <c r="A39" t="s">
        <v>70</v>
      </c>
      <c r="B39" t="s">
        <v>19</v>
      </c>
      <c r="C39" t="s">
        <v>20</v>
      </c>
      <c r="D39">
        <v>100736</v>
      </c>
      <c r="E39" s="20" t="s">
        <v>71</v>
      </c>
      <c r="F39" t="s">
        <v>22</v>
      </c>
      <c r="G39">
        <v>415</v>
      </c>
      <c r="H39" s="17">
        <v>10.58</v>
      </c>
      <c r="I39" s="17">
        <v>12.16</v>
      </c>
      <c r="J39" s="17">
        <v>4390.7</v>
      </c>
      <c r="K39" s="17">
        <v>5046.3999999999996</v>
      </c>
    </row>
    <row r="40" spans="1:11" x14ac:dyDescent="0.25">
      <c r="A40" t="s">
        <v>72</v>
      </c>
      <c r="B40" t="s">
        <v>19</v>
      </c>
      <c r="C40" t="s">
        <v>20</v>
      </c>
      <c r="D40">
        <v>95464</v>
      </c>
      <c r="E40" s="20" t="s">
        <v>73</v>
      </c>
      <c r="F40" t="s">
        <v>22</v>
      </c>
      <c r="G40">
        <v>16</v>
      </c>
      <c r="H40" s="17">
        <v>20.11</v>
      </c>
      <c r="I40" s="17">
        <v>23.12</v>
      </c>
      <c r="J40" s="17">
        <v>321.76</v>
      </c>
      <c r="K40" s="17">
        <v>369.92</v>
      </c>
    </row>
    <row r="41" spans="1:11" ht="24.95" customHeight="1" x14ac:dyDescent="0.25">
      <c r="A41" s="15" t="s">
        <v>74</v>
      </c>
      <c r="B41" s="15"/>
      <c r="C41" s="15"/>
      <c r="D41" s="15"/>
      <c r="E41" s="19" t="s">
        <v>75</v>
      </c>
      <c r="F41" s="15"/>
      <c r="G41" s="15"/>
      <c r="H41" s="16"/>
      <c r="I41" s="16"/>
      <c r="J41" s="16"/>
      <c r="K41" s="16">
        <v>4296.1000000000004</v>
      </c>
    </row>
    <row r="42" spans="1:11" x14ac:dyDescent="0.25">
      <c r="E42" s="20"/>
      <c r="H42" s="17"/>
      <c r="I42" s="17"/>
      <c r="J42" s="17"/>
      <c r="K42" s="17"/>
    </row>
    <row r="43" spans="1:11" ht="30" x14ac:dyDescent="0.25">
      <c r="A43" t="s">
        <v>76</v>
      </c>
      <c r="B43" t="s">
        <v>19</v>
      </c>
      <c r="C43" t="s">
        <v>20</v>
      </c>
      <c r="D43">
        <v>93143</v>
      </c>
      <c r="E43" s="20" t="s">
        <v>77</v>
      </c>
      <c r="F43" t="s">
        <v>32</v>
      </c>
      <c r="G43">
        <v>16</v>
      </c>
      <c r="H43" s="17">
        <v>129.16999999999999</v>
      </c>
      <c r="I43" s="17">
        <v>148.54</v>
      </c>
      <c r="J43" s="17">
        <v>2066.7199999999998</v>
      </c>
      <c r="K43" s="17">
        <v>2376.64</v>
      </c>
    </row>
    <row r="44" spans="1:11" ht="45" x14ac:dyDescent="0.25">
      <c r="A44" t="s">
        <v>78</v>
      </c>
      <c r="B44" t="s">
        <v>19</v>
      </c>
      <c r="C44" t="s">
        <v>20</v>
      </c>
      <c r="D44">
        <v>93140</v>
      </c>
      <c r="E44" s="20" t="s">
        <v>79</v>
      </c>
      <c r="F44" t="s">
        <v>32</v>
      </c>
      <c r="G44">
        <v>6</v>
      </c>
      <c r="H44" s="17">
        <v>141.13999999999999</v>
      </c>
      <c r="I44" s="17">
        <v>162.31</v>
      </c>
      <c r="J44" s="17">
        <v>846.84</v>
      </c>
      <c r="K44" s="17">
        <v>973.86</v>
      </c>
    </row>
    <row r="45" spans="1:11" ht="45" x14ac:dyDescent="0.25">
      <c r="A45" t="s">
        <v>80</v>
      </c>
      <c r="B45" t="s">
        <v>19</v>
      </c>
      <c r="C45" t="s">
        <v>20</v>
      </c>
      <c r="D45">
        <v>89957</v>
      </c>
      <c r="E45" s="20" t="s">
        <v>81</v>
      </c>
      <c r="F45" t="s">
        <v>32</v>
      </c>
      <c r="G45">
        <v>8</v>
      </c>
      <c r="H45" s="17">
        <v>102.79</v>
      </c>
      <c r="I45" s="17">
        <v>118.2</v>
      </c>
      <c r="J45" s="17">
        <v>822.32</v>
      </c>
      <c r="K45" s="17">
        <v>945.6</v>
      </c>
    </row>
    <row r="46" spans="1:11" ht="24.95" customHeight="1" x14ac:dyDescent="0.25">
      <c r="A46" s="15" t="s">
        <v>82</v>
      </c>
      <c r="B46" s="15"/>
      <c r="C46" s="15"/>
      <c r="D46" s="15"/>
      <c r="E46" s="19" t="s">
        <v>83</v>
      </c>
      <c r="F46" s="15"/>
      <c r="G46" s="15"/>
      <c r="H46" s="16"/>
      <c r="I46" s="16"/>
      <c r="J46" s="16"/>
      <c r="K46" s="16">
        <v>6180.3</v>
      </c>
    </row>
    <row r="47" spans="1:11" x14ac:dyDescent="0.25">
      <c r="E47" s="20"/>
      <c r="H47" s="17"/>
      <c r="I47" s="17"/>
      <c r="J47" s="17"/>
      <c r="K47" s="17"/>
    </row>
    <row r="48" spans="1:11" ht="45" x14ac:dyDescent="0.25">
      <c r="A48" t="s">
        <v>84</v>
      </c>
      <c r="B48" t="s">
        <v>19</v>
      </c>
      <c r="C48" t="s">
        <v>20</v>
      </c>
      <c r="D48">
        <v>95472</v>
      </c>
      <c r="E48" s="20" t="s">
        <v>85</v>
      </c>
      <c r="F48" t="s">
        <v>32</v>
      </c>
      <c r="G48">
        <v>4</v>
      </c>
      <c r="H48" s="17">
        <v>568.9</v>
      </c>
      <c r="I48" s="17">
        <v>654.23</v>
      </c>
      <c r="J48" s="17">
        <v>2275.6</v>
      </c>
      <c r="K48" s="17">
        <v>2616.92</v>
      </c>
    </row>
    <row r="49" spans="1:11" ht="30" x14ac:dyDescent="0.25">
      <c r="A49" t="s">
        <v>86</v>
      </c>
      <c r="B49" t="s">
        <v>19</v>
      </c>
      <c r="C49" t="s">
        <v>20</v>
      </c>
      <c r="D49">
        <v>86888</v>
      </c>
      <c r="E49" s="20" t="s">
        <v>87</v>
      </c>
      <c r="F49" t="s">
        <v>32</v>
      </c>
      <c r="G49">
        <v>1</v>
      </c>
      <c r="H49" s="17">
        <v>324.94</v>
      </c>
      <c r="I49" s="17">
        <v>373.68</v>
      </c>
      <c r="J49" s="17">
        <v>324.94</v>
      </c>
      <c r="K49" s="17">
        <v>373.68</v>
      </c>
    </row>
    <row r="50" spans="1:11" ht="60" x14ac:dyDescent="0.25">
      <c r="A50" t="s">
        <v>88</v>
      </c>
      <c r="B50" t="s">
        <v>19</v>
      </c>
      <c r="C50" t="s">
        <v>20</v>
      </c>
      <c r="D50">
        <v>86943</v>
      </c>
      <c r="E50" s="20" t="s">
        <v>89</v>
      </c>
      <c r="F50" t="s">
        <v>32</v>
      </c>
      <c r="G50">
        <v>4</v>
      </c>
      <c r="H50" s="17">
        <v>164.28</v>
      </c>
      <c r="I50" s="17">
        <v>188.92</v>
      </c>
      <c r="J50" s="17">
        <v>657.12</v>
      </c>
      <c r="K50" s="17">
        <v>755.68</v>
      </c>
    </row>
    <row r="51" spans="1:11" ht="30" x14ac:dyDescent="0.25">
      <c r="A51" t="s">
        <v>90</v>
      </c>
      <c r="B51" t="s">
        <v>19</v>
      </c>
      <c r="C51" t="s">
        <v>20</v>
      </c>
      <c r="D51">
        <v>86911</v>
      </c>
      <c r="E51" s="20" t="s">
        <v>91</v>
      </c>
      <c r="F51" t="s">
        <v>32</v>
      </c>
      <c r="G51">
        <v>2</v>
      </c>
      <c r="H51" s="17">
        <v>35.119999999999997</v>
      </c>
      <c r="I51" s="17">
        <v>40.380000000000003</v>
      </c>
      <c r="J51" s="17">
        <v>70.239999999999995</v>
      </c>
      <c r="K51" s="17">
        <v>80.760000000000005</v>
      </c>
    </row>
    <row r="52" spans="1:11" ht="45" x14ac:dyDescent="0.25">
      <c r="A52" t="s">
        <v>92</v>
      </c>
      <c r="B52" t="s">
        <v>19</v>
      </c>
      <c r="C52" t="s">
        <v>20</v>
      </c>
      <c r="D52">
        <v>86926</v>
      </c>
      <c r="E52" s="20" t="s">
        <v>93</v>
      </c>
      <c r="F52" t="s">
        <v>32</v>
      </c>
      <c r="G52">
        <v>1</v>
      </c>
      <c r="H52" s="17">
        <v>345.08</v>
      </c>
      <c r="I52" s="17">
        <v>396.84</v>
      </c>
      <c r="J52" s="17">
        <v>345.08</v>
      </c>
      <c r="K52" s="17">
        <v>396.84</v>
      </c>
    </row>
    <row r="53" spans="1:11" ht="60" x14ac:dyDescent="0.25">
      <c r="A53" t="s">
        <v>94</v>
      </c>
      <c r="B53" t="s">
        <v>19</v>
      </c>
      <c r="C53" t="s">
        <v>20</v>
      </c>
      <c r="D53">
        <v>93441</v>
      </c>
      <c r="E53" s="20" t="s">
        <v>95</v>
      </c>
      <c r="F53" t="s">
        <v>32</v>
      </c>
      <c r="G53">
        <v>3</v>
      </c>
      <c r="H53" s="17">
        <v>567.08000000000004</v>
      </c>
      <c r="I53" s="17">
        <v>652.14</v>
      </c>
      <c r="J53" s="17">
        <v>1701.24</v>
      </c>
      <c r="K53" s="17">
        <v>1956.42</v>
      </c>
    </row>
    <row r="54" spans="1:11" ht="24.95" customHeight="1" x14ac:dyDescent="0.25">
      <c r="A54" s="15" t="s">
        <v>96</v>
      </c>
      <c r="B54" s="15"/>
      <c r="C54" s="15"/>
      <c r="D54" s="15"/>
      <c r="E54" s="19" t="s">
        <v>97</v>
      </c>
      <c r="F54" s="15"/>
      <c r="G54" s="15"/>
      <c r="H54" s="16"/>
      <c r="I54" s="16"/>
      <c r="J54" s="16"/>
      <c r="K54" s="16">
        <v>3803.28</v>
      </c>
    </row>
    <row r="55" spans="1:11" x14ac:dyDescent="0.25">
      <c r="E55" s="20"/>
      <c r="H55" s="17"/>
      <c r="I55" s="17"/>
      <c r="J55" s="17"/>
      <c r="K55" s="17"/>
    </row>
    <row r="56" spans="1:11" ht="45" x14ac:dyDescent="0.25">
      <c r="A56" t="s">
        <v>98</v>
      </c>
      <c r="B56" t="s">
        <v>19</v>
      </c>
      <c r="C56" t="s">
        <v>20</v>
      </c>
      <c r="D56">
        <v>94207</v>
      </c>
      <c r="E56" s="20" t="s">
        <v>99</v>
      </c>
      <c r="F56" t="s">
        <v>22</v>
      </c>
      <c r="G56">
        <v>52</v>
      </c>
      <c r="H56" s="17">
        <v>51.4</v>
      </c>
      <c r="I56" s="17">
        <v>59.11</v>
      </c>
      <c r="J56" s="17">
        <v>2672.8</v>
      </c>
      <c r="K56" s="17">
        <v>3073.72</v>
      </c>
    </row>
    <row r="57" spans="1:11" ht="30" x14ac:dyDescent="0.25">
      <c r="A57" t="s">
        <v>100</v>
      </c>
      <c r="B57" t="s">
        <v>19</v>
      </c>
      <c r="C57" t="s">
        <v>20</v>
      </c>
      <c r="D57">
        <v>92544</v>
      </c>
      <c r="E57" s="20" t="s">
        <v>101</v>
      </c>
      <c r="F57" t="s">
        <v>22</v>
      </c>
      <c r="G57">
        <v>52</v>
      </c>
      <c r="H57" s="17">
        <v>12.2</v>
      </c>
      <c r="I57" s="17">
        <v>14.03</v>
      </c>
      <c r="J57" s="17">
        <v>634.4</v>
      </c>
      <c r="K57" s="17">
        <v>729.56</v>
      </c>
    </row>
    <row r="58" spans="1:11" ht="24.95" customHeight="1" x14ac:dyDescent="0.25">
      <c r="A58" s="15" t="s">
        <v>102</v>
      </c>
      <c r="B58" s="15"/>
      <c r="C58" s="15"/>
      <c r="D58" s="15"/>
      <c r="E58" s="19" t="s">
        <v>103</v>
      </c>
      <c r="F58" s="15"/>
      <c r="G58" s="15"/>
      <c r="H58" s="16"/>
      <c r="I58" s="16"/>
      <c r="J58" s="16"/>
      <c r="K58" s="16">
        <v>896.3</v>
      </c>
    </row>
    <row r="59" spans="1:11" x14ac:dyDescent="0.25">
      <c r="E59" s="20"/>
      <c r="H59" s="17"/>
      <c r="I59" s="17"/>
      <c r="J59" s="17"/>
      <c r="K59" s="17"/>
    </row>
    <row r="60" spans="1:11" x14ac:dyDescent="0.25">
      <c r="A60" t="s">
        <v>104</v>
      </c>
      <c r="B60" t="s">
        <v>19</v>
      </c>
      <c r="C60" t="s">
        <v>20</v>
      </c>
      <c r="D60">
        <v>99814</v>
      </c>
      <c r="E60" s="20" t="s">
        <v>105</v>
      </c>
      <c r="F60" t="s">
        <v>22</v>
      </c>
      <c r="G60">
        <v>140</v>
      </c>
      <c r="H60" s="17">
        <v>1.42</v>
      </c>
      <c r="I60" s="17">
        <v>1.63</v>
      </c>
      <c r="J60" s="17">
        <v>198.8</v>
      </c>
      <c r="K60" s="17">
        <v>228.2</v>
      </c>
    </row>
    <row r="61" spans="1:11" x14ac:dyDescent="0.25">
      <c r="A61" t="s">
        <v>106</v>
      </c>
      <c r="B61" t="s">
        <v>19</v>
      </c>
      <c r="C61" t="s">
        <v>20</v>
      </c>
      <c r="D61">
        <v>72897</v>
      </c>
      <c r="E61" s="20" t="s">
        <v>107</v>
      </c>
      <c r="F61" t="s">
        <v>25</v>
      </c>
      <c r="G61">
        <v>30</v>
      </c>
      <c r="H61" s="17">
        <v>19.37</v>
      </c>
      <c r="I61" s="17">
        <v>22.27</v>
      </c>
      <c r="J61" s="17">
        <v>581.1</v>
      </c>
      <c r="K61" s="17">
        <v>668.1</v>
      </c>
    </row>
    <row r="62" spans="1:11" ht="24.95" customHeight="1" x14ac:dyDescent="0.25">
      <c r="A62" s="15" t="s">
        <v>108</v>
      </c>
      <c r="B62" s="15"/>
      <c r="C62" s="15"/>
      <c r="D62" s="15"/>
      <c r="E62" s="19" t="s">
        <v>109</v>
      </c>
      <c r="F62" s="15"/>
      <c r="G62" s="15"/>
      <c r="H62" s="16"/>
      <c r="I62" s="16"/>
      <c r="J62" s="16"/>
      <c r="K62" s="16">
        <v>19652.16</v>
      </c>
    </row>
    <row r="63" spans="1:11" x14ac:dyDescent="0.25">
      <c r="E63" s="20"/>
      <c r="H63" s="17"/>
      <c r="I63" s="17"/>
      <c r="J63" s="17"/>
      <c r="K63" s="17"/>
    </row>
    <row r="64" spans="1:11" ht="60" x14ac:dyDescent="0.25">
      <c r="A64" t="s">
        <v>110</v>
      </c>
      <c r="B64" t="s">
        <v>19</v>
      </c>
      <c r="C64" t="s">
        <v>20</v>
      </c>
      <c r="D64">
        <v>90849</v>
      </c>
      <c r="E64" s="20" t="s">
        <v>111</v>
      </c>
      <c r="F64" t="s">
        <v>32</v>
      </c>
      <c r="G64">
        <v>12</v>
      </c>
      <c r="H64" s="17">
        <v>654.45000000000005</v>
      </c>
      <c r="I64" s="17">
        <v>752.61</v>
      </c>
      <c r="J64" s="17">
        <v>7853.4</v>
      </c>
      <c r="K64" s="17">
        <v>9031.32</v>
      </c>
    </row>
    <row r="65" spans="1:11" ht="30" x14ac:dyDescent="0.25">
      <c r="A65" t="s">
        <v>112</v>
      </c>
      <c r="B65" t="s">
        <v>19</v>
      </c>
      <c r="C65" t="s">
        <v>20</v>
      </c>
      <c r="D65">
        <v>72119</v>
      </c>
      <c r="E65" s="20" t="s">
        <v>113</v>
      </c>
      <c r="F65" t="s">
        <v>22</v>
      </c>
      <c r="G65">
        <v>19.600000000000001</v>
      </c>
      <c r="H65" s="17">
        <v>223.05</v>
      </c>
      <c r="I65" s="17">
        <v>256.5</v>
      </c>
      <c r="J65" s="17">
        <v>4371.78</v>
      </c>
      <c r="K65" s="17">
        <v>5027.3999999999996</v>
      </c>
    </row>
    <row r="66" spans="1:11" ht="30" x14ac:dyDescent="0.25">
      <c r="A66" t="s">
        <v>114</v>
      </c>
      <c r="B66" t="s">
        <v>19</v>
      </c>
      <c r="C66" t="s">
        <v>20</v>
      </c>
      <c r="D66">
        <v>99861</v>
      </c>
      <c r="E66" s="20" t="s">
        <v>115</v>
      </c>
      <c r="F66" t="s">
        <v>22</v>
      </c>
      <c r="G66">
        <v>12</v>
      </c>
      <c r="H66" s="17">
        <v>405.33</v>
      </c>
      <c r="I66" s="17">
        <v>466.12</v>
      </c>
      <c r="J66" s="17">
        <v>4863.96</v>
      </c>
      <c r="K66" s="17">
        <v>5593.44</v>
      </c>
    </row>
    <row r="67" spans="1:11" ht="24.95" customHeight="1" x14ac:dyDescent="0.25">
      <c r="A67" s="15" t="s">
        <v>116</v>
      </c>
      <c r="B67" s="15"/>
      <c r="C67" s="15"/>
      <c r="D67" s="15"/>
      <c r="E67" s="19" t="s">
        <v>117</v>
      </c>
      <c r="F67" s="15"/>
      <c r="G67" s="15"/>
      <c r="H67" s="16"/>
      <c r="I67" s="16"/>
      <c r="J67" s="16"/>
      <c r="K67" s="16">
        <v>8243.2900000000009</v>
      </c>
    </row>
    <row r="68" spans="1:11" x14ac:dyDescent="0.25">
      <c r="E68" s="20"/>
      <c r="H68" s="17"/>
      <c r="I68" s="17"/>
      <c r="J68" s="17"/>
      <c r="K68" s="17"/>
    </row>
    <row r="69" spans="1:11" ht="45" x14ac:dyDescent="0.25">
      <c r="A69" t="s">
        <v>118</v>
      </c>
      <c r="B69" t="s">
        <v>19</v>
      </c>
      <c r="C69" t="s">
        <v>20</v>
      </c>
      <c r="D69">
        <v>92762</v>
      </c>
      <c r="E69" s="20" t="s">
        <v>41</v>
      </c>
      <c r="F69" t="s">
        <v>42</v>
      </c>
      <c r="G69">
        <v>23</v>
      </c>
      <c r="H69" s="17">
        <v>6.95</v>
      </c>
      <c r="I69" s="17">
        <v>7.99</v>
      </c>
      <c r="J69" s="17">
        <v>159.85</v>
      </c>
      <c r="K69" s="17">
        <v>183.77</v>
      </c>
    </row>
    <row r="70" spans="1:11" ht="45" x14ac:dyDescent="0.25">
      <c r="A70" t="s">
        <v>119</v>
      </c>
      <c r="B70" t="s">
        <v>19</v>
      </c>
      <c r="C70" t="s">
        <v>20</v>
      </c>
      <c r="D70">
        <v>92721</v>
      </c>
      <c r="E70" s="20" t="s">
        <v>44</v>
      </c>
      <c r="F70" t="s">
        <v>25</v>
      </c>
      <c r="G70">
        <v>2.2999999999999998</v>
      </c>
      <c r="H70" s="17">
        <v>426.61</v>
      </c>
      <c r="I70" s="17">
        <v>490.6</v>
      </c>
      <c r="J70" s="17">
        <v>981.2</v>
      </c>
      <c r="K70" s="17">
        <v>1128.3800000000001</v>
      </c>
    </row>
    <row r="71" spans="1:11" ht="30" x14ac:dyDescent="0.25">
      <c r="A71" t="s">
        <v>120</v>
      </c>
      <c r="B71" t="s">
        <v>19</v>
      </c>
      <c r="C71" t="s">
        <v>20</v>
      </c>
      <c r="D71">
        <v>92446</v>
      </c>
      <c r="E71" s="20" t="s">
        <v>46</v>
      </c>
      <c r="F71" t="s">
        <v>22</v>
      </c>
      <c r="G71">
        <v>12</v>
      </c>
      <c r="H71" s="17">
        <v>152.76</v>
      </c>
      <c r="I71" s="17">
        <v>175.67</v>
      </c>
      <c r="J71" s="17">
        <v>1833.12</v>
      </c>
      <c r="K71" s="17">
        <v>2108.04</v>
      </c>
    </row>
    <row r="72" spans="1:11" ht="60" x14ac:dyDescent="0.25">
      <c r="A72" t="s">
        <v>121</v>
      </c>
      <c r="B72" t="s">
        <v>19</v>
      </c>
      <c r="C72" t="s">
        <v>20</v>
      </c>
      <c r="D72">
        <v>87519</v>
      </c>
      <c r="E72" s="20" t="s">
        <v>50</v>
      </c>
      <c r="F72" t="s">
        <v>22</v>
      </c>
      <c r="G72">
        <v>30</v>
      </c>
      <c r="H72" s="17">
        <v>62.03</v>
      </c>
      <c r="I72" s="17">
        <v>71.33</v>
      </c>
      <c r="J72" s="17">
        <v>1860.9</v>
      </c>
      <c r="K72" s="17">
        <v>2139.9</v>
      </c>
    </row>
    <row r="73" spans="1:11" ht="45" x14ac:dyDescent="0.25">
      <c r="A73" t="s">
        <v>122</v>
      </c>
      <c r="B73" t="s">
        <v>19</v>
      </c>
      <c r="C73" t="s">
        <v>20</v>
      </c>
      <c r="D73">
        <v>87903</v>
      </c>
      <c r="E73" s="20" t="s">
        <v>54</v>
      </c>
      <c r="F73" t="s">
        <v>22</v>
      </c>
      <c r="G73">
        <v>120</v>
      </c>
      <c r="H73" s="17">
        <v>11.51</v>
      </c>
      <c r="I73" s="17">
        <v>13.23</v>
      </c>
      <c r="J73" s="17">
        <v>1381.2</v>
      </c>
      <c r="K73" s="17">
        <v>1587.6</v>
      </c>
    </row>
    <row r="74" spans="1:11" ht="30" x14ac:dyDescent="0.25">
      <c r="A74" t="s">
        <v>123</v>
      </c>
      <c r="B74" t="s">
        <v>19</v>
      </c>
      <c r="C74" t="s">
        <v>20</v>
      </c>
      <c r="D74">
        <v>100735</v>
      </c>
      <c r="E74" s="20" t="s">
        <v>124</v>
      </c>
      <c r="F74" t="s">
        <v>22</v>
      </c>
      <c r="G74">
        <v>120</v>
      </c>
      <c r="H74" s="17">
        <v>7.94</v>
      </c>
      <c r="I74" s="17">
        <v>9.1300000000000008</v>
      </c>
      <c r="J74" s="17">
        <v>952.8</v>
      </c>
      <c r="K74" s="17">
        <v>1095.5999999999999</v>
      </c>
    </row>
    <row r="75" spans="1:11" x14ac:dyDescent="0.25">
      <c r="E75" s="20"/>
      <c r="H75" s="17"/>
      <c r="I75" s="17"/>
      <c r="J75" s="17"/>
      <c r="K75" s="17"/>
    </row>
    <row r="76" spans="1:11" ht="15.75" x14ac:dyDescent="0.25">
      <c r="E76" s="20"/>
      <c r="H76" s="17"/>
      <c r="I76" s="18" t="s">
        <v>14</v>
      </c>
      <c r="J76" s="18"/>
      <c r="K76" s="18">
        <v>92868.76</v>
      </c>
    </row>
    <row r="77" spans="1:11" ht="15.75" x14ac:dyDescent="0.25">
      <c r="E77" s="20"/>
      <c r="H77" s="17"/>
      <c r="I77" s="18" t="s">
        <v>125</v>
      </c>
      <c r="J77" s="18"/>
      <c r="K77" s="18">
        <v>13917.51</v>
      </c>
    </row>
    <row r="78" spans="1:11" ht="15.75" x14ac:dyDescent="0.25">
      <c r="E78" s="20"/>
      <c r="H78" s="17"/>
      <c r="I78" s="18" t="s">
        <v>15</v>
      </c>
      <c r="J78" s="18"/>
      <c r="K78" s="18">
        <v>106786.27</v>
      </c>
    </row>
    <row r="79" spans="1:11" x14ac:dyDescent="0.25">
      <c r="E79" s="20"/>
      <c r="H79" s="17"/>
      <c r="I79" s="17"/>
      <c r="J79" s="17"/>
      <c r="K79" s="17"/>
    </row>
  </sheetData>
  <sheetProtection formatCells="0" formatColumns="0" formatRows="0" insertColumns="0" insertRows="0" insertHyperlinks="0" deleteColumns="0" deleteRows="0" sort="0" autoFilter="0" pivotTables="0"/>
  <autoFilter ref="A8:K8" xr:uid="{00000000-0009-0000-0000-000000000000}"/>
  <mergeCells count="1">
    <mergeCell ref="A3:C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137E3-45D0-4B35-A1BA-E4672CFFA429}">
  <dimension ref="A1:W32"/>
  <sheetViews>
    <sheetView view="pageBreakPreview" zoomScale="85" zoomScaleNormal="100" zoomScaleSheetLayoutView="85" workbookViewId="0">
      <selection activeCell="T9" sqref="T9"/>
    </sheetView>
  </sheetViews>
  <sheetFormatPr defaultRowHeight="15" x14ac:dyDescent="0.25"/>
  <cols>
    <col min="1" max="1" width="1.5703125" style="23" customWidth="1"/>
    <col min="2" max="2" width="5.42578125" style="23" customWidth="1"/>
    <col min="3" max="3" width="17.5703125" style="23" customWidth="1"/>
    <col min="4" max="4" width="5.42578125" style="23" customWidth="1"/>
    <col min="5" max="5" width="3.7109375" style="23" customWidth="1"/>
    <col min="6" max="6" width="10.7109375" style="23" customWidth="1"/>
    <col min="7" max="7" width="9.85546875" style="112" customWidth="1"/>
    <col min="8" max="8" width="9.85546875" style="23" customWidth="1"/>
    <col min="9" max="9" width="4.42578125" style="23" hidden="1" customWidth="1"/>
    <col min="10" max="10" width="3.42578125" style="23" hidden="1" customWidth="1"/>
    <col min="11" max="11" width="9.7109375" style="23" customWidth="1"/>
    <col min="12" max="12" width="9.85546875" style="23" customWidth="1"/>
    <col min="13" max="13" width="2.85546875" style="23" hidden="1" customWidth="1"/>
    <col min="14" max="14" width="4.5703125" style="23" hidden="1" customWidth="1"/>
    <col min="15" max="15" width="9.7109375" style="23" customWidth="1"/>
    <col min="16" max="16" width="9.85546875" style="23" customWidth="1"/>
    <col min="17" max="17" width="2.7109375" style="23" hidden="1" customWidth="1"/>
    <col min="18" max="18" width="3.42578125" style="23" hidden="1" customWidth="1"/>
    <col min="19" max="19" width="9.7109375" style="23" customWidth="1"/>
    <col min="20" max="20" width="9.85546875" style="23" customWidth="1"/>
    <col min="21" max="22" width="4" style="23" hidden="1" customWidth="1"/>
    <col min="23" max="23" width="9.7109375" style="23" customWidth="1"/>
    <col min="24" max="240" width="9.140625" style="27"/>
    <col min="241" max="241" width="1.5703125" style="27" customWidth="1"/>
    <col min="242" max="242" width="5.42578125" style="27" customWidth="1"/>
    <col min="243" max="243" width="17.5703125" style="27" customWidth="1"/>
    <col min="244" max="244" width="5.42578125" style="27" customWidth="1"/>
    <col min="245" max="245" width="3.7109375" style="27" customWidth="1"/>
    <col min="246" max="246" width="10.7109375" style="27" customWidth="1"/>
    <col min="247" max="248" width="9.85546875" style="27" customWidth="1"/>
    <col min="249" max="250" width="0" style="27" hidden="1" customWidth="1"/>
    <col min="251" max="251" width="9.7109375" style="27" customWidth="1"/>
    <col min="252" max="252" width="9.85546875" style="27" customWidth="1"/>
    <col min="253" max="254" width="0" style="27" hidden="1" customWidth="1"/>
    <col min="255" max="255" width="9.7109375" style="27" customWidth="1"/>
    <col min="256" max="256" width="9.85546875" style="27" customWidth="1"/>
    <col min="257" max="258" width="0" style="27" hidden="1" customWidth="1"/>
    <col min="259" max="259" width="9.7109375" style="27" customWidth="1"/>
    <col min="260" max="260" width="9.85546875" style="27" customWidth="1"/>
    <col min="261" max="262" width="0" style="27" hidden="1" customWidth="1"/>
    <col min="263" max="263" width="9.7109375" style="27" customWidth="1"/>
    <col min="264" max="264" width="9.85546875" style="27" customWidth="1"/>
    <col min="265" max="266" width="0" style="27" hidden="1" customWidth="1"/>
    <col min="267" max="267" width="9.7109375" style="27" customWidth="1"/>
    <col min="268" max="268" width="9.85546875" style="27" customWidth="1"/>
    <col min="269" max="270" width="0" style="27" hidden="1" customWidth="1"/>
    <col min="271" max="271" width="9.7109375" style="27" customWidth="1"/>
    <col min="272" max="496" width="9.140625" style="27"/>
    <col min="497" max="497" width="1.5703125" style="27" customWidth="1"/>
    <col min="498" max="498" width="5.42578125" style="27" customWidth="1"/>
    <col min="499" max="499" width="17.5703125" style="27" customWidth="1"/>
    <col min="500" max="500" width="5.42578125" style="27" customWidth="1"/>
    <col min="501" max="501" width="3.7109375" style="27" customWidth="1"/>
    <col min="502" max="502" width="10.7109375" style="27" customWidth="1"/>
    <col min="503" max="504" width="9.85546875" style="27" customWidth="1"/>
    <col min="505" max="506" width="0" style="27" hidden="1" customWidth="1"/>
    <col min="507" max="507" width="9.7109375" style="27" customWidth="1"/>
    <col min="508" max="508" width="9.85546875" style="27" customWidth="1"/>
    <col min="509" max="510" width="0" style="27" hidden="1" customWidth="1"/>
    <col min="511" max="511" width="9.7109375" style="27" customWidth="1"/>
    <col min="512" max="512" width="9.85546875" style="27" customWidth="1"/>
    <col min="513" max="514" width="0" style="27" hidden="1" customWidth="1"/>
    <col min="515" max="515" width="9.7109375" style="27" customWidth="1"/>
    <col min="516" max="516" width="9.85546875" style="27" customWidth="1"/>
    <col min="517" max="518" width="0" style="27" hidden="1" customWidth="1"/>
    <col min="519" max="519" width="9.7109375" style="27" customWidth="1"/>
    <col min="520" max="520" width="9.85546875" style="27" customWidth="1"/>
    <col min="521" max="522" width="0" style="27" hidden="1" customWidth="1"/>
    <col min="523" max="523" width="9.7109375" style="27" customWidth="1"/>
    <col min="524" max="524" width="9.85546875" style="27" customWidth="1"/>
    <col min="525" max="526" width="0" style="27" hidden="1" customWidth="1"/>
    <col min="527" max="527" width="9.7109375" style="27" customWidth="1"/>
    <col min="528" max="752" width="9.140625" style="27"/>
    <col min="753" max="753" width="1.5703125" style="27" customWidth="1"/>
    <col min="754" max="754" width="5.42578125" style="27" customWidth="1"/>
    <col min="755" max="755" width="17.5703125" style="27" customWidth="1"/>
    <col min="756" max="756" width="5.42578125" style="27" customWidth="1"/>
    <col min="757" max="757" width="3.7109375" style="27" customWidth="1"/>
    <col min="758" max="758" width="10.7109375" style="27" customWidth="1"/>
    <col min="759" max="760" width="9.85546875" style="27" customWidth="1"/>
    <col min="761" max="762" width="0" style="27" hidden="1" customWidth="1"/>
    <col min="763" max="763" width="9.7109375" style="27" customWidth="1"/>
    <col min="764" max="764" width="9.85546875" style="27" customWidth="1"/>
    <col min="765" max="766" width="0" style="27" hidden="1" customWidth="1"/>
    <col min="767" max="767" width="9.7109375" style="27" customWidth="1"/>
    <col min="768" max="768" width="9.85546875" style="27" customWidth="1"/>
    <col min="769" max="770" width="0" style="27" hidden="1" customWidth="1"/>
    <col min="771" max="771" width="9.7109375" style="27" customWidth="1"/>
    <col min="772" max="772" width="9.85546875" style="27" customWidth="1"/>
    <col min="773" max="774" width="0" style="27" hidden="1" customWidth="1"/>
    <col min="775" max="775" width="9.7109375" style="27" customWidth="1"/>
    <col min="776" max="776" width="9.85546875" style="27" customWidth="1"/>
    <col min="777" max="778" width="0" style="27" hidden="1" customWidth="1"/>
    <col min="779" max="779" width="9.7109375" style="27" customWidth="1"/>
    <col min="780" max="780" width="9.85546875" style="27" customWidth="1"/>
    <col min="781" max="782" width="0" style="27" hidden="1" customWidth="1"/>
    <col min="783" max="783" width="9.7109375" style="27" customWidth="1"/>
    <col min="784" max="1008" width="9.140625" style="27"/>
    <col min="1009" max="1009" width="1.5703125" style="27" customWidth="1"/>
    <col min="1010" max="1010" width="5.42578125" style="27" customWidth="1"/>
    <col min="1011" max="1011" width="17.5703125" style="27" customWidth="1"/>
    <col min="1012" max="1012" width="5.42578125" style="27" customWidth="1"/>
    <col min="1013" max="1013" width="3.7109375" style="27" customWidth="1"/>
    <col min="1014" max="1014" width="10.7109375" style="27" customWidth="1"/>
    <col min="1015" max="1016" width="9.85546875" style="27" customWidth="1"/>
    <col min="1017" max="1018" width="0" style="27" hidden="1" customWidth="1"/>
    <col min="1019" max="1019" width="9.7109375" style="27" customWidth="1"/>
    <col min="1020" max="1020" width="9.85546875" style="27" customWidth="1"/>
    <col min="1021" max="1022" width="0" style="27" hidden="1" customWidth="1"/>
    <col min="1023" max="1023" width="9.7109375" style="27" customWidth="1"/>
    <col min="1024" max="1024" width="9.85546875" style="27" customWidth="1"/>
    <col min="1025" max="1026" width="0" style="27" hidden="1" customWidth="1"/>
    <col min="1027" max="1027" width="9.7109375" style="27" customWidth="1"/>
    <col min="1028" max="1028" width="9.85546875" style="27" customWidth="1"/>
    <col min="1029" max="1030" width="0" style="27" hidden="1" customWidth="1"/>
    <col min="1031" max="1031" width="9.7109375" style="27" customWidth="1"/>
    <col min="1032" max="1032" width="9.85546875" style="27" customWidth="1"/>
    <col min="1033" max="1034" width="0" style="27" hidden="1" customWidth="1"/>
    <col min="1035" max="1035" width="9.7109375" style="27" customWidth="1"/>
    <col min="1036" max="1036" width="9.85546875" style="27" customWidth="1"/>
    <col min="1037" max="1038" width="0" style="27" hidden="1" customWidth="1"/>
    <col min="1039" max="1039" width="9.7109375" style="27" customWidth="1"/>
    <col min="1040" max="1264" width="9.140625" style="27"/>
    <col min="1265" max="1265" width="1.5703125" style="27" customWidth="1"/>
    <col min="1266" max="1266" width="5.42578125" style="27" customWidth="1"/>
    <col min="1267" max="1267" width="17.5703125" style="27" customWidth="1"/>
    <col min="1268" max="1268" width="5.42578125" style="27" customWidth="1"/>
    <col min="1269" max="1269" width="3.7109375" style="27" customWidth="1"/>
    <col min="1270" max="1270" width="10.7109375" style="27" customWidth="1"/>
    <col min="1271" max="1272" width="9.85546875" style="27" customWidth="1"/>
    <col min="1273" max="1274" width="0" style="27" hidden="1" customWidth="1"/>
    <col min="1275" max="1275" width="9.7109375" style="27" customWidth="1"/>
    <col min="1276" max="1276" width="9.85546875" style="27" customWidth="1"/>
    <col min="1277" max="1278" width="0" style="27" hidden="1" customWidth="1"/>
    <col min="1279" max="1279" width="9.7109375" style="27" customWidth="1"/>
    <col min="1280" max="1280" width="9.85546875" style="27" customWidth="1"/>
    <col min="1281" max="1282" width="0" style="27" hidden="1" customWidth="1"/>
    <col min="1283" max="1283" width="9.7109375" style="27" customWidth="1"/>
    <col min="1284" max="1284" width="9.85546875" style="27" customWidth="1"/>
    <col min="1285" max="1286" width="0" style="27" hidden="1" customWidth="1"/>
    <col min="1287" max="1287" width="9.7109375" style="27" customWidth="1"/>
    <col min="1288" max="1288" width="9.85546875" style="27" customWidth="1"/>
    <col min="1289" max="1290" width="0" style="27" hidden="1" customWidth="1"/>
    <col min="1291" max="1291" width="9.7109375" style="27" customWidth="1"/>
    <col min="1292" max="1292" width="9.85546875" style="27" customWidth="1"/>
    <col min="1293" max="1294" width="0" style="27" hidden="1" customWidth="1"/>
    <col min="1295" max="1295" width="9.7109375" style="27" customWidth="1"/>
    <col min="1296" max="1520" width="9.140625" style="27"/>
    <col min="1521" max="1521" width="1.5703125" style="27" customWidth="1"/>
    <col min="1522" max="1522" width="5.42578125" style="27" customWidth="1"/>
    <col min="1523" max="1523" width="17.5703125" style="27" customWidth="1"/>
    <col min="1524" max="1524" width="5.42578125" style="27" customWidth="1"/>
    <col min="1525" max="1525" width="3.7109375" style="27" customWidth="1"/>
    <col min="1526" max="1526" width="10.7109375" style="27" customWidth="1"/>
    <col min="1527" max="1528" width="9.85546875" style="27" customWidth="1"/>
    <col min="1529" max="1530" width="0" style="27" hidden="1" customWidth="1"/>
    <col min="1531" max="1531" width="9.7109375" style="27" customWidth="1"/>
    <col min="1532" max="1532" width="9.85546875" style="27" customWidth="1"/>
    <col min="1533" max="1534" width="0" style="27" hidden="1" customWidth="1"/>
    <col min="1535" max="1535" width="9.7109375" style="27" customWidth="1"/>
    <col min="1536" max="1536" width="9.85546875" style="27" customWidth="1"/>
    <col min="1537" max="1538" width="0" style="27" hidden="1" customWidth="1"/>
    <col min="1539" max="1539" width="9.7109375" style="27" customWidth="1"/>
    <col min="1540" max="1540" width="9.85546875" style="27" customWidth="1"/>
    <col min="1541" max="1542" width="0" style="27" hidden="1" customWidth="1"/>
    <col min="1543" max="1543" width="9.7109375" style="27" customWidth="1"/>
    <col min="1544" max="1544" width="9.85546875" style="27" customWidth="1"/>
    <col min="1545" max="1546" width="0" style="27" hidden="1" customWidth="1"/>
    <col min="1547" max="1547" width="9.7109375" style="27" customWidth="1"/>
    <col min="1548" max="1548" width="9.85546875" style="27" customWidth="1"/>
    <col min="1549" max="1550" width="0" style="27" hidden="1" customWidth="1"/>
    <col min="1551" max="1551" width="9.7109375" style="27" customWidth="1"/>
    <col min="1552" max="1776" width="9.140625" style="27"/>
    <col min="1777" max="1777" width="1.5703125" style="27" customWidth="1"/>
    <col min="1778" max="1778" width="5.42578125" style="27" customWidth="1"/>
    <col min="1779" max="1779" width="17.5703125" style="27" customWidth="1"/>
    <col min="1780" max="1780" width="5.42578125" style="27" customWidth="1"/>
    <col min="1781" max="1781" width="3.7109375" style="27" customWidth="1"/>
    <col min="1782" max="1782" width="10.7109375" style="27" customWidth="1"/>
    <col min="1783" max="1784" width="9.85546875" style="27" customWidth="1"/>
    <col min="1785" max="1786" width="0" style="27" hidden="1" customWidth="1"/>
    <col min="1787" max="1787" width="9.7109375" style="27" customWidth="1"/>
    <col min="1788" max="1788" width="9.85546875" style="27" customWidth="1"/>
    <col min="1789" max="1790" width="0" style="27" hidden="1" customWidth="1"/>
    <col min="1791" max="1791" width="9.7109375" style="27" customWidth="1"/>
    <col min="1792" max="1792" width="9.85546875" style="27" customWidth="1"/>
    <col min="1793" max="1794" width="0" style="27" hidden="1" customWidth="1"/>
    <col min="1795" max="1795" width="9.7109375" style="27" customWidth="1"/>
    <col min="1796" max="1796" width="9.85546875" style="27" customWidth="1"/>
    <col min="1797" max="1798" width="0" style="27" hidden="1" customWidth="1"/>
    <col min="1799" max="1799" width="9.7109375" style="27" customWidth="1"/>
    <col min="1800" max="1800" width="9.85546875" style="27" customWidth="1"/>
    <col min="1801" max="1802" width="0" style="27" hidden="1" customWidth="1"/>
    <col min="1803" max="1803" width="9.7109375" style="27" customWidth="1"/>
    <col min="1804" max="1804" width="9.85546875" style="27" customWidth="1"/>
    <col min="1805" max="1806" width="0" style="27" hidden="1" customWidth="1"/>
    <col min="1807" max="1807" width="9.7109375" style="27" customWidth="1"/>
    <col min="1808" max="2032" width="9.140625" style="27"/>
    <col min="2033" max="2033" width="1.5703125" style="27" customWidth="1"/>
    <col min="2034" max="2034" width="5.42578125" style="27" customWidth="1"/>
    <col min="2035" max="2035" width="17.5703125" style="27" customWidth="1"/>
    <col min="2036" max="2036" width="5.42578125" style="27" customWidth="1"/>
    <col min="2037" max="2037" width="3.7109375" style="27" customWidth="1"/>
    <col min="2038" max="2038" width="10.7109375" style="27" customWidth="1"/>
    <col min="2039" max="2040" width="9.85546875" style="27" customWidth="1"/>
    <col min="2041" max="2042" width="0" style="27" hidden="1" customWidth="1"/>
    <col min="2043" max="2043" width="9.7109375" style="27" customWidth="1"/>
    <col min="2044" max="2044" width="9.85546875" style="27" customWidth="1"/>
    <col min="2045" max="2046" width="0" style="27" hidden="1" customWidth="1"/>
    <col min="2047" max="2047" width="9.7109375" style="27" customWidth="1"/>
    <col min="2048" max="2048" width="9.85546875" style="27" customWidth="1"/>
    <col min="2049" max="2050" width="0" style="27" hidden="1" customWidth="1"/>
    <col min="2051" max="2051" width="9.7109375" style="27" customWidth="1"/>
    <col min="2052" max="2052" width="9.85546875" style="27" customWidth="1"/>
    <col min="2053" max="2054" width="0" style="27" hidden="1" customWidth="1"/>
    <col min="2055" max="2055" width="9.7109375" style="27" customWidth="1"/>
    <col min="2056" max="2056" width="9.85546875" style="27" customWidth="1"/>
    <col min="2057" max="2058" width="0" style="27" hidden="1" customWidth="1"/>
    <col min="2059" max="2059" width="9.7109375" style="27" customWidth="1"/>
    <col min="2060" max="2060" width="9.85546875" style="27" customWidth="1"/>
    <col min="2061" max="2062" width="0" style="27" hidden="1" customWidth="1"/>
    <col min="2063" max="2063" width="9.7109375" style="27" customWidth="1"/>
    <col min="2064" max="2288" width="9.140625" style="27"/>
    <col min="2289" max="2289" width="1.5703125" style="27" customWidth="1"/>
    <col min="2290" max="2290" width="5.42578125" style="27" customWidth="1"/>
    <col min="2291" max="2291" width="17.5703125" style="27" customWidth="1"/>
    <col min="2292" max="2292" width="5.42578125" style="27" customWidth="1"/>
    <col min="2293" max="2293" width="3.7109375" style="27" customWidth="1"/>
    <col min="2294" max="2294" width="10.7109375" style="27" customWidth="1"/>
    <col min="2295" max="2296" width="9.85546875" style="27" customWidth="1"/>
    <col min="2297" max="2298" width="0" style="27" hidden="1" customWidth="1"/>
    <col min="2299" max="2299" width="9.7109375" style="27" customWidth="1"/>
    <col min="2300" max="2300" width="9.85546875" style="27" customWidth="1"/>
    <col min="2301" max="2302" width="0" style="27" hidden="1" customWidth="1"/>
    <col min="2303" max="2303" width="9.7109375" style="27" customWidth="1"/>
    <col min="2304" max="2304" width="9.85546875" style="27" customWidth="1"/>
    <col min="2305" max="2306" width="0" style="27" hidden="1" customWidth="1"/>
    <col min="2307" max="2307" width="9.7109375" style="27" customWidth="1"/>
    <col min="2308" max="2308" width="9.85546875" style="27" customWidth="1"/>
    <col min="2309" max="2310" width="0" style="27" hidden="1" customWidth="1"/>
    <col min="2311" max="2311" width="9.7109375" style="27" customWidth="1"/>
    <col min="2312" max="2312" width="9.85546875" style="27" customWidth="1"/>
    <col min="2313" max="2314" width="0" style="27" hidden="1" customWidth="1"/>
    <col min="2315" max="2315" width="9.7109375" style="27" customWidth="1"/>
    <col min="2316" max="2316" width="9.85546875" style="27" customWidth="1"/>
    <col min="2317" max="2318" width="0" style="27" hidden="1" customWidth="1"/>
    <col min="2319" max="2319" width="9.7109375" style="27" customWidth="1"/>
    <col min="2320" max="2544" width="9.140625" style="27"/>
    <col min="2545" max="2545" width="1.5703125" style="27" customWidth="1"/>
    <col min="2546" max="2546" width="5.42578125" style="27" customWidth="1"/>
    <col min="2547" max="2547" width="17.5703125" style="27" customWidth="1"/>
    <col min="2548" max="2548" width="5.42578125" style="27" customWidth="1"/>
    <col min="2549" max="2549" width="3.7109375" style="27" customWidth="1"/>
    <col min="2550" max="2550" width="10.7109375" style="27" customWidth="1"/>
    <col min="2551" max="2552" width="9.85546875" style="27" customWidth="1"/>
    <col min="2553" max="2554" width="0" style="27" hidden="1" customWidth="1"/>
    <col min="2555" max="2555" width="9.7109375" style="27" customWidth="1"/>
    <col min="2556" max="2556" width="9.85546875" style="27" customWidth="1"/>
    <col min="2557" max="2558" width="0" style="27" hidden="1" customWidth="1"/>
    <col min="2559" max="2559" width="9.7109375" style="27" customWidth="1"/>
    <col min="2560" max="2560" width="9.85546875" style="27" customWidth="1"/>
    <col min="2561" max="2562" width="0" style="27" hidden="1" customWidth="1"/>
    <col min="2563" max="2563" width="9.7109375" style="27" customWidth="1"/>
    <col min="2564" max="2564" width="9.85546875" style="27" customWidth="1"/>
    <col min="2565" max="2566" width="0" style="27" hidden="1" customWidth="1"/>
    <col min="2567" max="2567" width="9.7109375" style="27" customWidth="1"/>
    <col min="2568" max="2568" width="9.85546875" style="27" customWidth="1"/>
    <col min="2569" max="2570" width="0" style="27" hidden="1" customWidth="1"/>
    <col min="2571" max="2571" width="9.7109375" style="27" customWidth="1"/>
    <col min="2572" max="2572" width="9.85546875" style="27" customWidth="1"/>
    <col min="2573" max="2574" width="0" style="27" hidden="1" customWidth="1"/>
    <col min="2575" max="2575" width="9.7109375" style="27" customWidth="1"/>
    <col min="2576" max="2800" width="9.140625" style="27"/>
    <col min="2801" max="2801" width="1.5703125" style="27" customWidth="1"/>
    <col min="2802" max="2802" width="5.42578125" style="27" customWidth="1"/>
    <col min="2803" max="2803" width="17.5703125" style="27" customWidth="1"/>
    <col min="2804" max="2804" width="5.42578125" style="27" customWidth="1"/>
    <col min="2805" max="2805" width="3.7109375" style="27" customWidth="1"/>
    <col min="2806" max="2806" width="10.7109375" style="27" customWidth="1"/>
    <col min="2807" max="2808" width="9.85546875" style="27" customWidth="1"/>
    <col min="2809" max="2810" width="0" style="27" hidden="1" customWidth="1"/>
    <col min="2811" max="2811" width="9.7109375" style="27" customWidth="1"/>
    <col min="2812" max="2812" width="9.85546875" style="27" customWidth="1"/>
    <col min="2813" max="2814" width="0" style="27" hidden="1" customWidth="1"/>
    <col min="2815" max="2815" width="9.7109375" style="27" customWidth="1"/>
    <col min="2816" max="2816" width="9.85546875" style="27" customWidth="1"/>
    <col min="2817" max="2818" width="0" style="27" hidden="1" customWidth="1"/>
    <col min="2819" max="2819" width="9.7109375" style="27" customWidth="1"/>
    <col min="2820" max="2820" width="9.85546875" style="27" customWidth="1"/>
    <col min="2821" max="2822" width="0" style="27" hidden="1" customWidth="1"/>
    <col min="2823" max="2823" width="9.7109375" style="27" customWidth="1"/>
    <col min="2824" max="2824" width="9.85546875" style="27" customWidth="1"/>
    <col min="2825" max="2826" width="0" style="27" hidden="1" customWidth="1"/>
    <col min="2827" max="2827" width="9.7109375" style="27" customWidth="1"/>
    <col min="2828" max="2828" width="9.85546875" style="27" customWidth="1"/>
    <col min="2829" max="2830" width="0" style="27" hidden="1" customWidth="1"/>
    <col min="2831" max="2831" width="9.7109375" style="27" customWidth="1"/>
    <col min="2832" max="3056" width="9.140625" style="27"/>
    <col min="3057" max="3057" width="1.5703125" style="27" customWidth="1"/>
    <col min="3058" max="3058" width="5.42578125" style="27" customWidth="1"/>
    <col min="3059" max="3059" width="17.5703125" style="27" customWidth="1"/>
    <col min="3060" max="3060" width="5.42578125" style="27" customWidth="1"/>
    <col min="3061" max="3061" width="3.7109375" style="27" customWidth="1"/>
    <col min="3062" max="3062" width="10.7109375" style="27" customWidth="1"/>
    <col min="3063" max="3064" width="9.85546875" style="27" customWidth="1"/>
    <col min="3065" max="3066" width="0" style="27" hidden="1" customWidth="1"/>
    <col min="3067" max="3067" width="9.7109375" style="27" customWidth="1"/>
    <col min="3068" max="3068" width="9.85546875" style="27" customWidth="1"/>
    <col min="3069" max="3070" width="0" style="27" hidden="1" customWidth="1"/>
    <col min="3071" max="3071" width="9.7109375" style="27" customWidth="1"/>
    <col min="3072" max="3072" width="9.85546875" style="27" customWidth="1"/>
    <col min="3073" max="3074" width="0" style="27" hidden="1" customWidth="1"/>
    <col min="3075" max="3075" width="9.7109375" style="27" customWidth="1"/>
    <col min="3076" max="3076" width="9.85546875" style="27" customWidth="1"/>
    <col min="3077" max="3078" width="0" style="27" hidden="1" customWidth="1"/>
    <col min="3079" max="3079" width="9.7109375" style="27" customWidth="1"/>
    <col min="3080" max="3080" width="9.85546875" style="27" customWidth="1"/>
    <col min="3081" max="3082" width="0" style="27" hidden="1" customWidth="1"/>
    <col min="3083" max="3083" width="9.7109375" style="27" customWidth="1"/>
    <col min="3084" max="3084" width="9.85546875" style="27" customWidth="1"/>
    <col min="3085" max="3086" width="0" style="27" hidden="1" customWidth="1"/>
    <col min="3087" max="3087" width="9.7109375" style="27" customWidth="1"/>
    <col min="3088" max="3312" width="9.140625" style="27"/>
    <col min="3313" max="3313" width="1.5703125" style="27" customWidth="1"/>
    <col min="3314" max="3314" width="5.42578125" style="27" customWidth="1"/>
    <col min="3315" max="3315" width="17.5703125" style="27" customWidth="1"/>
    <col min="3316" max="3316" width="5.42578125" style="27" customWidth="1"/>
    <col min="3317" max="3317" width="3.7109375" style="27" customWidth="1"/>
    <col min="3318" max="3318" width="10.7109375" style="27" customWidth="1"/>
    <col min="3319" max="3320" width="9.85546875" style="27" customWidth="1"/>
    <col min="3321" max="3322" width="0" style="27" hidden="1" customWidth="1"/>
    <col min="3323" max="3323" width="9.7109375" style="27" customWidth="1"/>
    <col min="3324" max="3324" width="9.85546875" style="27" customWidth="1"/>
    <col min="3325" max="3326" width="0" style="27" hidden="1" customWidth="1"/>
    <col min="3327" max="3327" width="9.7109375" style="27" customWidth="1"/>
    <col min="3328" max="3328" width="9.85546875" style="27" customWidth="1"/>
    <col min="3329" max="3330" width="0" style="27" hidden="1" customWidth="1"/>
    <col min="3331" max="3331" width="9.7109375" style="27" customWidth="1"/>
    <col min="3332" max="3332" width="9.85546875" style="27" customWidth="1"/>
    <col min="3333" max="3334" width="0" style="27" hidden="1" customWidth="1"/>
    <col min="3335" max="3335" width="9.7109375" style="27" customWidth="1"/>
    <col min="3336" max="3336" width="9.85546875" style="27" customWidth="1"/>
    <col min="3337" max="3338" width="0" style="27" hidden="1" customWidth="1"/>
    <col min="3339" max="3339" width="9.7109375" style="27" customWidth="1"/>
    <col min="3340" max="3340" width="9.85546875" style="27" customWidth="1"/>
    <col min="3341" max="3342" width="0" style="27" hidden="1" customWidth="1"/>
    <col min="3343" max="3343" width="9.7109375" style="27" customWidth="1"/>
    <col min="3344" max="3568" width="9.140625" style="27"/>
    <col min="3569" max="3569" width="1.5703125" style="27" customWidth="1"/>
    <col min="3570" max="3570" width="5.42578125" style="27" customWidth="1"/>
    <col min="3571" max="3571" width="17.5703125" style="27" customWidth="1"/>
    <col min="3572" max="3572" width="5.42578125" style="27" customWidth="1"/>
    <col min="3573" max="3573" width="3.7109375" style="27" customWidth="1"/>
    <col min="3574" max="3574" width="10.7109375" style="27" customWidth="1"/>
    <col min="3575" max="3576" width="9.85546875" style="27" customWidth="1"/>
    <col min="3577" max="3578" width="0" style="27" hidden="1" customWidth="1"/>
    <col min="3579" max="3579" width="9.7109375" style="27" customWidth="1"/>
    <col min="3580" max="3580" width="9.85546875" style="27" customWidth="1"/>
    <col min="3581" max="3582" width="0" style="27" hidden="1" customWidth="1"/>
    <col min="3583" max="3583" width="9.7109375" style="27" customWidth="1"/>
    <col min="3584" max="3584" width="9.85546875" style="27" customWidth="1"/>
    <col min="3585" max="3586" width="0" style="27" hidden="1" customWidth="1"/>
    <col min="3587" max="3587" width="9.7109375" style="27" customWidth="1"/>
    <col min="3588" max="3588" width="9.85546875" style="27" customWidth="1"/>
    <col min="3589" max="3590" width="0" style="27" hidden="1" customWidth="1"/>
    <col min="3591" max="3591" width="9.7109375" style="27" customWidth="1"/>
    <col min="3592" max="3592" width="9.85546875" style="27" customWidth="1"/>
    <col min="3593" max="3594" width="0" style="27" hidden="1" customWidth="1"/>
    <col min="3595" max="3595" width="9.7109375" style="27" customWidth="1"/>
    <col min="3596" max="3596" width="9.85546875" style="27" customWidth="1"/>
    <col min="3597" max="3598" width="0" style="27" hidden="1" customWidth="1"/>
    <col min="3599" max="3599" width="9.7109375" style="27" customWidth="1"/>
    <col min="3600" max="3824" width="9.140625" style="27"/>
    <col min="3825" max="3825" width="1.5703125" style="27" customWidth="1"/>
    <col min="3826" max="3826" width="5.42578125" style="27" customWidth="1"/>
    <col min="3827" max="3827" width="17.5703125" style="27" customWidth="1"/>
    <col min="3828" max="3828" width="5.42578125" style="27" customWidth="1"/>
    <col min="3829" max="3829" width="3.7109375" style="27" customWidth="1"/>
    <col min="3830" max="3830" width="10.7109375" style="27" customWidth="1"/>
    <col min="3831" max="3832" width="9.85546875" style="27" customWidth="1"/>
    <col min="3833" max="3834" width="0" style="27" hidden="1" customWidth="1"/>
    <col min="3835" max="3835" width="9.7109375" style="27" customWidth="1"/>
    <col min="3836" max="3836" width="9.85546875" style="27" customWidth="1"/>
    <col min="3837" max="3838" width="0" style="27" hidden="1" customWidth="1"/>
    <col min="3839" max="3839" width="9.7109375" style="27" customWidth="1"/>
    <col min="3840" max="3840" width="9.85546875" style="27" customWidth="1"/>
    <col min="3841" max="3842" width="0" style="27" hidden="1" customWidth="1"/>
    <col min="3843" max="3843" width="9.7109375" style="27" customWidth="1"/>
    <col min="3844" max="3844" width="9.85546875" style="27" customWidth="1"/>
    <col min="3845" max="3846" width="0" style="27" hidden="1" customWidth="1"/>
    <col min="3847" max="3847" width="9.7109375" style="27" customWidth="1"/>
    <col min="3848" max="3848" width="9.85546875" style="27" customWidth="1"/>
    <col min="3849" max="3850" width="0" style="27" hidden="1" customWidth="1"/>
    <col min="3851" max="3851" width="9.7109375" style="27" customWidth="1"/>
    <col min="3852" max="3852" width="9.85546875" style="27" customWidth="1"/>
    <col min="3853" max="3854" width="0" style="27" hidden="1" customWidth="1"/>
    <col min="3855" max="3855" width="9.7109375" style="27" customWidth="1"/>
    <col min="3856" max="4080" width="9.140625" style="27"/>
    <col min="4081" max="4081" width="1.5703125" style="27" customWidth="1"/>
    <col min="4082" max="4082" width="5.42578125" style="27" customWidth="1"/>
    <col min="4083" max="4083" width="17.5703125" style="27" customWidth="1"/>
    <col min="4084" max="4084" width="5.42578125" style="27" customWidth="1"/>
    <col min="4085" max="4085" width="3.7109375" style="27" customWidth="1"/>
    <col min="4086" max="4086" width="10.7109375" style="27" customWidth="1"/>
    <col min="4087" max="4088" width="9.85546875" style="27" customWidth="1"/>
    <col min="4089" max="4090" width="0" style="27" hidden="1" customWidth="1"/>
    <col min="4091" max="4091" width="9.7109375" style="27" customWidth="1"/>
    <col min="4092" max="4092" width="9.85546875" style="27" customWidth="1"/>
    <col min="4093" max="4094" width="0" style="27" hidden="1" customWidth="1"/>
    <col min="4095" max="4095" width="9.7109375" style="27" customWidth="1"/>
    <col min="4096" max="4096" width="9.85546875" style="27" customWidth="1"/>
    <col min="4097" max="4098" width="0" style="27" hidden="1" customWidth="1"/>
    <col min="4099" max="4099" width="9.7109375" style="27" customWidth="1"/>
    <col min="4100" max="4100" width="9.85546875" style="27" customWidth="1"/>
    <col min="4101" max="4102" width="0" style="27" hidden="1" customWidth="1"/>
    <col min="4103" max="4103" width="9.7109375" style="27" customWidth="1"/>
    <col min="4104" max="4104" width="9.85546875" style="27" customWidth="1"/>
    <col min="4105" max="4106" width="0" style="27" hidden="1" customWidth="1"/>
    <col min="4107" max="4107" width="9.7109375" style="27" customWidth="1"/>
    <col min="4108" max="4108" width="9.85546875" style="27" customWidth="1"/>
    <col min="4109" max="4110" width="0" style="27" hidden="1" customWidth="1"/>
    <col min="4111" max="4111" width="9.7109375" style="27" customWidth="1"/>
    <col min="4112" max="4336" width="9.140625" style="27"/>
    <col min="4337" max="4337" width="1.5703125" style="27" customWidth="1"/>
    <col min="4338" max="4338" width="5.42578125" style="27" customWidth="1"/>
    <col min="4339" max="4339" width="17.5703125" style="27" customWidth="1"/>
    <col min="4340" max="4340" width="5.42578125" style="27" customWidth="1"/>
    <col min="4341" max="4341" width="3.7109375" style="27" customWidth="1"/>
    <col min="4342" max="4342" width="10.7109375" style="27" customWidth="1"/>
    <col min="4343" max="4344" width="9.85546875" style="27" customWidth="1"/>
    <col min="4345" max="4346" width="0" style="27" hidden="1" customWidth="1"/>
    <col min="4347" max="4347" width="9.7109375" style="27" customWidth="1"/>
    <col min="4348" max="4348" width="9.85546875" style="27" customWidth="1"/>
    <col min="4349" max="4350" width="0" style="27" hidden="1" customWidth="1"/>
    <col min="4351" max="4351" width="9.7109375" style="27" customWidth="1"/>
    <col min="4352" max="4352" width="9.85546875" style="27" customWidth="1"/>
    <col min="4353" max="4354" width="0" style="27" hidden="1" customWidth="1"/>
    <col min="4355" max="4355" width="9.7109375" style="27" customWidth="1"/>
    <col min="4356" max="4356" width="9.85546875" style="27" customWidth="1"/>
    <col min="4357" max="4358" width="0" style="27" hidden="1" customWidth="1"/>
    <col min="4359" max="4359" width="9.7109375" style="27" customWidth="1"/>
    <col min="4360" max="4360" width="9.85546875" style="27" customWidth="1"/>
    <col min="4361" max="4362" width="0" style="27" hidden="1" customWidth="1"/>
    <col min="4363" max="4363" width="9.7109375" style="27" customWidth="1"/>
    <col min="4364" max="4364" width="9.85546875" style="27" customWidth="1"/>
    <col min="4365" max="4366" width="0" style="27" hidden="1" customWidth="1"/>
    <col min="4367" max="4367" width="9.7109375" style="27" customWidth="1"/>
    <col min="4368" max="4592" width="9.140625" style="27"/>
    <col min="4593" max="4593" width="1.5703125" style="27" customWidth="1"/>
    <col min="4594" max="4594" width="5.42578125" style="27" customWidth="1"/>
    <col min="4595" max="4595" width="17.5703125" style="27" customWidth="1"/>
    <col min="4596" max="4596" width="5.42578125" style="27" customWidth="1"/>
    <col min="4597" max="4597" width="3.7109375" style="27" customWidth="1"/>
    <col min="4598" max="4598" width="10.7109375" style="27" customWidth="1"/>
    <col min="4599" max="4600" width="9.85546875" style="27" customWidth="1"/>
    <col min="4601" max="4602" width="0" style="27" hidden="1" customWidth="1"/>
    <col min="4603" max="4603" width="9.7109375" style="27" customWidth="1"/>
    <col min="4604" max="4604" width="9.85546875" style="27" customWidth="1"/>
    <col min="4605" max="4606" width="0" style="27" hidden="1" customWidth="1"/>
    <col min="4607" max="4607" width="9.7109375" style="27" customWidth="1"/>
    <col min="4608" max="4608" width="9.85546875" style="27" customWidth="1"/>
    <col min="4609" max="4610" width="0" style="27" hidden="1" customWidth="1"/>
    <col min="4611" max="4611" width="9.7109375" style="27" customWidth="1"/>
    <col min="4612" max="4612" width="9.85546875" style="27" customWidth="1"/>
    <col min="4613" max="4614" width="0" style="27" hidden="1" customWidth="1"/>
    <col min="4615" max="4615" width="9.7109375" style="27" customWidth="1"/>
    <col min="4616" max="4616" width="9.85546875" style="27" customWidth="1"/>
    <col min="4617" max="4618" width="0" style="27" hidden="1" customWidth="1"/>
    <col min="4619" max="4619" width="9.7109375" style="27" customWidth="1"/>
    <col min="4620" max="4620" width="9.85546875" style="27" customWidth="1"/>
    <col min="4621" max="4622" width="0" style="27" hidden="1" customWidth="1"/>
    <col min="4623" max="4623" width="9.7109375" style="27" customWidth="1"/>
    <col min="4624" max="4848" width="9.140625" style="27"/>
    <col min="4849" max="4849" width="1.5703125" style="27" customWidth="1"/>
    <col min="4850" max="4850" width="5.42578125" style="27" customWidth="1"/>
    <col min="4851" max="4851" width="17.5703125" style="27" customWidth="1"/>
    <col min="4852" max="4852" width="5.42578125" style="27" customWidth="1"/>
    <col min="4853" max="4853" width="3.7109375" style="27" customWidth="1"/>
    <col min="4854" max="4854" width="10.7109375" style="27" customWidth="1"/>
    <col min="4855" max="4856" width="9.85546875" style="27" customWidth="1"/>
    <col min="4857" max="4858" width="0" style="27" hidden="1" customWidth="1"/>
    <col min="4859" max="4859" width="9.7109375" style="27" customWidth="1"/>
    <col min="4860" max="4860" width="9.85546875" style="27" customWidth="1"/>
    <col min="4861" max="4862" width="0" style="27" hidden="1" customWidth="1"/>
    <col min="4863" max="4863" width="9.7109375" style="27" customWidth="1"/>
    <col min="4864" max="4864" width="9.85546875" style="27" customWidth="1"/>
    <col min="4865" max="4866" width="0" style="27" hidden="1" customWidth="1"/>
    <col min="4867" max="4867" width="9.7109375" style="27" customWidth="1"/>
    <col min="4868" max="4868" width="9.85546875" style="27" customWidth="1"/>
    <col min="4869" max="4870" width="0" style="27" hidden="1" customWidth="1"/>
    <col min="4871" max="4871" width="9.7109375" style="27" customWidth="1"/>
    <col min="4872" max="4872" width="9.85546875" style="27" customWidth="1"/>
    <col min="4873" max="4874" width="0" style="27" hidden="1" customWidth="1"/>
    <col min="4875" max="4875" width="9.7109375" style="27" customWidth="1"/>
    <col min="4876" max="4876" width="9.85546875" style="27" customWidth="1"/>
    <col min="4877" max="4878" width="0" style="27" hidden="1" customWidth="1"/>
    <col min="4879" max="4879" width="9.7109375" style="27" customWidth="1"/>
    <col min="4880" max="5104" width="9.140625" style="27"/>
    <col min="5105" max="5105" width="1.5703125" style="27" customWidth="1"/>
    <col min="5106" max="5106" width="5.42578125" style="27" customWidth="1"/>
    <col min="5107" max="5107" width="17.5703125" style="27" customWidth="1"/>
    <col min="5108" max="5108" width="5.42578125" style="27" customWidth="1"/>
    <col min="5109" max="5109" width="3.7109375" style="27" customWidth="1"/>
    <col min="5110" max="5110" width="10.7109375" style="27" customWidth="1"/>
    <col min="5111" max="5112" width="9.85546875" style="27" customWidth="1"/>
    <col min="5113" max="5114" width="0" style="27" hidden="1" customWidth="1"/>
    <col min="5115" max="5115" width="9.7109375" style="27" customWidth="1"/>
    <col min="5116" max="5116" width="9.85546875" style="27" customWidth="1"/>
    <col min="5117" max="5118" width="0" style="27" hidden="1" customWidth="1"/>
    <col min="5119" max="5119" width="9.7109375" style="27" customWidth="1"/>
    <col min="5120" max="5120" width="9.85546875" style="27" customWidth="1"/>
    <col min="5121" max="5122" width="0" style="27" hidden="1" customWidth="1"/>
    <col min="5123" max="5123" width="9.7109375" style="27" customWidth="1"/>
    <col min="5124" max="5124" width="9.85546875" style="27" customWidth="1"/>
    <col min="5125" max="5126" width="0" style="27" hidden="1" customWidth="1"/>
    <col min="5127" max="5127" width="9.7109375" style="27" customWidth="1"/>
    <col min="5128" max="5128" width="9.85546875" style="27" customWidth="1"/>
    <col min="5129" max="5130" width="0" style="27" hidden="1" customWidth="1"/>
    <col min="5131" max="5131" width="9.7109375" style="27" customWidth="1"/>
    <col min="5132" max="5132" width="9.85546875" style="27" customWidth="1"/>
    <col min="5133" max="5134" width="0" style="27" hidden="1" customWidth="1"/>
    <col min="5135" max="5135" width="9.7109375" style="27" customWidth="1"/>
    <col min="5136" max="5360" width="9.140625" style="27"/>
    <col min="5361" max="5361" width="1.5703125" style="27" customWidth="1"/>
    <col min="5362" max="5362" width="5.42578125" style="27" customWidth="1"/>
    <col min="5363" max="5363" width="17.5703125" style="27" customWidth="1"/>
    <col min="5364" max="5364" width="5.42578125" style="27" customWidth="1"/>
    <col min="5365" max="5365" width="3.7109375" style="27" customWidth="1"/>
    <col min="5366" max="5366" width="10.7109375" style="27" customWidth="1"/>
    <col min="5367" max="5368" width="9.85546875" style="27" customWidth="1"/>
    <col min="5369" max="5370" width="0" style="27" hidden="1" customWidth="1"/>
    <col min="5371" max="5371" width="9.7109375" style="27" customWidth="1"/>
    <col min="5372" max="5372" width="9.85546875" style="27" customWidth="1"/>
    <col min="5373" max="5374" width="0" style="27" hidden="1" customWidth="1"/>
    <col min="5375" max="5375" width="9.7109375" style="27" customWidth="1"/>
    <col min="5376" max="5376" width="9.85546875" style="27" customWidth="1"/>
    <col min="5377" max="5378" width="0" style="27" hidden="1" customWidth="1"/>
    <col min="5379" max="5379" width="9.7109375" style="27" customWidth="1"/>
    <col min="5380" max="5380" width="9.85546875" style="27" customWidth="1"/>
    <col min="5381" max="5382" width="0" style="27" hidden="1" customWidth="1"/>
    <col min="5383" max="5383" width="9.7109375" style="27" customWidth="1"/>
    <col min="5384" max="5384" width="9.85546875" style="27" customWidth="1"/>
    <col min="5385" max="5386" width="0" style="27" hidden="1" customWidth="1"/>
    <col min="5387" max="5387" width="9.7109375" style="27" customWidth="1"/>
    <col min="5388" max="5388" width="9.85546875" style="27" customWidth="1"/>
    <col min="5389" max="5390" width="0" style="27" hidden="1" customWidth="1"/>
    <col min="5391" max="5391" width="9.7109375" style="27" customWidth="1"/>
    <col min="5392" max="5616" width="9.140625" style="27"/>
    <col min="5617" max="5617" width="1.5703125" style="27" customWidth="1"/>
    <col min="5618" max="5618" width="5.42578125" style="27" customWidth="1"/>
    <col min="5619" max="5619" width="17.5703125" style="27" customWidth="1"/>
    <col min="5620" max="5620" width="5.42578125" style="27" customWidth="1"/>
    <col min="5621" max="5621" width="3.7109375" style="27" customWidth="1"/>
    <col min="5622" max="5622" width="10.7109375" style="27" customWidth="1"/>
    <col min="5623" max="5624" width="9.85546875" style="27" customWidth="1"/>
    <col min="5625" max="5626" width="0" style="27" hidden="1" customWidth="1"/>
    <col min="5627" max="5627" width="9.7109375" style="27" customWidth="1"/>
    <col min="5628" max="5628" width="9.85546875" style="27" customWidth="1"/>
    <col min="5629" max="5630" width="0" style="27" hidden="1" customWidth="1"/>
    <col min="5631" max="5631" width="9.7109375" style="27" customWidth="1"/>
    <col min="5632" max="5632" width="9.85546875" style="27" customWidth="1"/>
    <col min="5633" max="5634" width="0" style="27" hidden="1" customWidth="1"/>
    <col min="5635" max="5635" width="9.7109375" style="27" customWidth="1"/>
    <col min="5636" max="5636" width="9.85546875" style="27" customWidth="1"/>
    <col min="5637" max="5638" width="0" style="27" hidden="1" customWidth="1"/>
    <col min="5639" max="5639" width="9.7109375" style="27" customWidth="1"/>
    <col min="5640" max="5640" width="9.85546875" style="27" customWidth="1"/>
    <col min="5641" max="5642" width="0" style="27" hidden="1" customWidth="1"/>
    <col min="5643" max="5643" width="9.7109375" style="27" customWidth="1"/>
    <col min="5644" max="5644" width="9.85546875" style="27" customWidth="1"/>
    <col min="5645" max="5646" width="0" style="27" hidden="1" customWidth="1"/>
    <col min="5647" max="5647" width="9.7109375" style="27" customWidth="1"/>
    <col min="5648" max="5872" width="9.140625" style="27"/>
    <col min="5873" max="5873" width="1.5703125" style="27" customWidth="1"/>
    <col min="5874" max="5874" width="5.42578125" style="27" customWidth="1"/>
    <col min="5875" max="5875" width="17.5703125" style="27" customWidth="1"/>
    <col min="5876" max="5876" width="5.42578125" style="27" customWidth="1"/>
    <col min="5877" max="5877" width="3.7109375" style="27" customWidth="1"/>
    <col min="5878" max="5878" width="10.7109375" style="27" customWidth="1"/>
    <col min="5879" max="5880" width="9.85546875" style="27" customWidth="1"/>
    <col min="5881" max="5882" width="0" style="27" hidden="1" customWidth="1"/>
    <col min="5883" max="5883" width="9.7109375" style="27" customWidth="1"/>
    <col min="5884" max="5884" width="9.85546875" style="27" customWidth="1"/>
    <col min="5885" max="5886" width="0" style="27" hidden="1" customWidth="1"/>
    <col min="5887" max="5887" width="9.7109375" style="27" customWidth="1"/>
    <col min="5888" max="5888" width="9.85546875" style="27" customWidth="1"/>
    <col min="5889" max="5890" width="0" style="27" hidden="1" customWidth="1"/>
    <col min="5891" max="5891" width="9.7109375" style="27" customWidth="1"/>
    <col min="5892" max="5892" width="9.85546875" style="27" customWidth="1"/>
    <col min="5893" max="5894" width="0" style="27" hidden="1" customWidth="1"/>
    <col min="5895" max="5895" width="9.7109375" style="27" customWidth="1"/>
    <col min="5896" max="5896" width="9.85546875" style="27" customWidth="1"/>
    <col min="5897" max="5898" width="0" style="27" hidden="1" customWidth="1"/>
    <col min="5899" max="5899" width="9.7109375" style="27" customWidth="1"/>
    <col min="5900" max="5900" width="9.85546875" style="27" customWidth="1"/>
    <col min="5901" max="5902" width="0" style="27" hidden="1" customWidth="1"/>
    <col min="5903" max="5903" width="9.7109375" style="27" customWidth="1"/>
    <col min="5904" max="6128" width="9.140625" style="27"/>
    <col min="6129" max="6129" width="1.5703125" style="27" customWidth="1"/>
    <col min="6130" max="6130" width="5.42578125" style="27" customWidth="1"/>
    <col min="6131" max="6131" width="17.5703125" style="27" customWidth="1"/>
    <col min="6132" max="6132" width="5.42578125" style="27" customWidth="1"/>
    <col min="6133" max="6133" width="3.7109375" style="27" customWidth="1"/>
    <col min="6134" max="6134" width="10.7109375" style="27" customWidth="1"/>
    <col min="6135" max="6136" width="9.85546875" style="27" customWidth="1"/>
    <col min="6137" max="6138" width="0" style="27" hidden="1" customWidth="1"/>
    <col min="6139" max="6139" width="9.7109375" style="27" customWidth="1"/>
    <col min="6140" max="6140" width="9.85546875" style="27" customWidth="1"/>
    <col min="6141" max="6142" width="0" style="27" hidden="1" customWidth="1"/>
    <col min="6143" max="6143" width="9.7109375" style="27" customWidth="1"/>
    <col min="6144" max="6144" width="9.85546875" style="27" customWidth="1"/>
    <col min="6145" max="6146" width="0" style="27" hidden="1" customWidth="1"/>
    <col min="6147" max="6147" width="9.7109375" style="27" customWidth="1"/>
    <col min="6148" max="6148" width="9.85546875" style="27" customWidth="1"/>
    <col min="6149" max="6150" width="0" style="27" hidden="1" customWidth="1"/>
    <col min="6151" max="6151" width="9.7109375" style="27" customWidth="1"/>
    <col min="6152" max="6152" width="9.85546875" style="27" customWidth="1"/>
    <col min="6153" max="6154" width="0" style="27" hidden="1" customWidth="1"/>
    <col min="6155" max="6155" width="9.7109375" style="27" customWidth="1"/>
    <col min="6156" max="6156" width="9.85546875" style="27" customWidth="1"/>
    <col min="6157" max="6158" width="0" style="27" hidden="1" customWidth="1"/>
    <col min="6159" max="6159" width="9.7109375" style="27" customWidth="1"/>
    <col min="6160" max="6384" width="9.140625" style="27"/>
    <col min="6385" max="6385" width="1.5703125" style="27" customWidth="1"/>
    <col min="6386" max="6386" width="5.42578125" style="27" customWidth="1"/>
    <col min="6387" max="6387" width="17.5703125" style="27" customWidth="1"/>
    <col min="6388" max="6388" width="5.42578125" style="27" customWidth="1"/>
    <col min="6389" max="6389" width="3.7109375" style="27" customWidth="1"/>
    <col min="6390" max="6390" width="10.7109375" style="27" customWidth="1"/>
    <col min="6391" max="6392" width="9.85546875" style="27" customWidth="1"/>
    <col min="6393" max="6394" width="0" style="27" hidden="1" customWidth="1"/>
    <col min="6395" max="6395" width="9.7109375" style="27" customWidth="1"/>
    <col min="6396" max="6396" width="9.85546875" style="27" customWidth="1"/>
    <col min="6397" max="6398" width="0" style="27" hidden="1" customWidth="1"/>
    <col min="6399" max="6399" width="9.7109375" style="27" customWidth="1"/>
    <col min="6400" max="6400" width="9.85546875" style="27" customWidth="1"/>
    <col min="6401" max="6402" width="0" style="27" hidden="1" customWidth="1"/>
    <col min="6403" max="6403" width="9.7109375" style="27" customWidth="1"/>
    <col min="6404" max="6404" width="9.85546875" style="27" customWidth="1"/>
    <col min="6405" max="6406" width="0" style="27" hidden="1" customWidth="1"/>
    <col min="6407" max="6407" width="9.7109375" style="27" customWidth="1"/>
    <col min="6408" max="6408" width="9.85546875" style="27" customWidth="1"/>
    <col min="6409" max="6410" width="0" style="27" hidden="1" customWidth="1"/>
    <col min="6411" max="6411" width="9.7109375" style="27" customWidth="1"/>
    <col min="6412" max="6412" width="9.85546875" style="27" customWidth="1"/>
    <col min="6413" max="6414" width="0" style="27" hidden="1" customWidth="1"/>
    <col min="6415" max="6415" width="9.7109375" style="27" customWidth="1"/>
    <col min="6416" max="6640" width="9.140625" style="27"/>
    <col min="6641" max="6641" width="1.5703125" style="27" customWidth="1"/>
    <col min="6642" max="6642" width="5.42578125" style="27" customWidth="1"/>
    <col min="6643" max="6643" width="17.5703125" style="27" customWidth="1"/>
    <col min="6644" max="6644" width="5.42578125" style="27" customWidth="1"/>
    <col min="6645" max="6645" width="3.7109375" style="27" customWidth="1"/>
    <col min="6646" max="6646" width="10.7109375" style="27" customWidth="1"/>
    <col min="6647" max="6648" width="9.85546875" style="27" customWidth="1"/>
    <col min="6649" max="6650" width="0" style="27" hidden="1" customWidth="1"/>
    <col min="6651" max="6651" width="9.7109375" style="27" customWidth="1"/>
    <col min="6652" max="6652" width="9.85546875" style="27" customWidth="1"/>
    <col min="6653" max="6654" width="0" style="27" hidden="1" customWidth="1"/>
    <col min="6655" max="6655" width="9.7109375" style="27" customWidth="1"/>
    <col min="6656" max="6656" width="9.85546875" style="27" customWidth="1"/>
    <col min="6657" max="6658" width="0" style="27" hidden="1" customWidth="1"/>
    <col min="6659" max="6659" width="9.7109375" style="27" customWidth="1"/>
    <col min="6660" max="6660" width="9.85546875" style="27" customWidth="1"/>
    <col min="6661" max="6662" width="0" style="27" hidden="1" customWidth="1"/>
    <col min="6663" max="6663" width="9.7109375" style="27" customWidth="1"/>
    <col min="6664" max="6664" width="9.85546875" style="27" customWidth="1"/>
    <col min="6665" max="6666" width="0" style="27" hidden="1" customWidth="1"/>
    <col min="6667" max="6667" width="9.7109375" style="27" customWidth="1"/>
    <col min="6668" max="6668" width="9.85546875" style="27" customWidth="1"/>
    <col min="6669" max="6670" width="0" style="27" hidden="1" customWidth="1"/>
    <col min="6671" max="6671" width="9.7109375" style="27" customWidth="1"/>
    <col min="6672" max="6896" width="9.140625" style="27"/>
    <col min="6897" max="6897" width="1.5703125" style="27" customWidth="1"/>
    <col min="6898" max="6898" width="5.42578125" style="27" customWidth="1"/>
    <col min="6899" max="6899" width="17.5703125" style="27" customWidth="1"/>
    <col min="6900" max="6900" width="5.42578125" style="27" customWidth="1"/>
    <col min="6901" max="6901" width="3.7109375" style="27" customWidth="1"/>
    <col min="6902" max="6902" width="10.7109375" style="27" customWidth="1"/>
    <col min="6903" max="6904" width="9.85546875" style="27" customWidth="1"/>
    <col min="6905" max="6906" width="0" style="27" hidden="1" customWidth="1"/>
    <col min="6907" max="6907" width="9.7109375" style="27" customWidth="1"/>
    <col min="6908" max="6908" width="9.85546875" style="27" customWidth="1"/>
    <col min="6909" max="6910" width="0" style="27" hidden="1" customWidth="1"/>
    <col min="6911" max="6911" width="9.7109375" style="27" customWidth="1"/>
    <col min="6912" max="6912" width="9.85546875" style="27" customWidth="1"/>
    <col min="6913" max="6914" width="0" style="27" hidden="1" customWidth="1"/>
    <col min="6915" max="6915" width="9.7109375" style="27" customWidth="1"/>
    <col min="6916" max="6916" width="9.85546875" style="27" customWidth="1"/>
    <col min="6917" max="6918" width="0" style="27" hidden="1" customWidth="1"/>
    <col min="6919" max="6919" width="9.7109375" style="27" customWidth="1"/>
    <col min="6920" max="6920" width="9.85546875" style="27" customWidth="1"/>
    <col min="6921" max="6922" width="0" style="27" hidden="1" customWidth="1"/>
    <col min="6923" max="6923" width="9.7109375" style="27" customWidth="1"/>
    <col min="6924" max="6924" width="9.85546875" style="27" customWidth="1"/>
    <col min="6925" max="6926" width="0" style="27" hidden="1" customWidth="1"/>
    <col min="6927" max="6927" width="9.7109375" style="27" customWidth="1"/>
    <col min="6928" max="7152" width="9.140625" style="27"/>
    <col min="7153" max="7153" width="1.5703125" style="27" customWidth="1"/>
    <col min="7154" max="7154" width="5.42578125" style="27" customWidth="1"/>
    <col min="7155" max="7155" width="17.5703125" style="27" customWidth="1"/>
    <col min="7156" max="7156" width="5.42578125" style="27" customWidth="1"/>
    <col min="7157" max="7157" width="3.7109375" style="27" customWidth="1"/>
    <col min="7158" max="7158" width="10.7109375" style="27" customWidth="1"/>
    <col min="7159" max="7160" width="9.85546875" style="27" customWidth="1"/>
    <col min="7161" max="7162" width="0" style="27" hidden="1" customWidth="1"/>
    <col min="7163" max="7163" width="9.7109375" style="27" customWidth="1"/>
    <col min="7164" max="7164" width="9.85546875" style="27" customWidth="1"/>
    <col min="7165" max="7166" width="0" style="27" hidden="1" customWidth="1"/>
    <col min="7167" max="7167" width="9.7109375" style="27" customWidth="1"/>
    <col min="7168" max="7168" width="9.85546875" style="27" customWidth="1"/>
    <col min="7169" max="7170" width="0" style="27" hidden="1" customWidth="1"/>
    <col min="7171" max="7171" width="9.7109375" style="27" customWidth="1"/>
    <col min="7172" max="7172" width="9.85546875" style="27" customWidth="1"/>
    <col min="7173" max="7174" width="0" style="27" hidden="1" customWidth="1"/>
    <col min="7175" max="7175" width="9.7109375" style="27" customWidth="1"/>
    <col min="7176" max="7176" width="9.85546875" style="27" customWidth="1"/>
    <col min="7177" max="7178" width="0" style="27" hidden="1" customWidth="1"/>
    <col min="7179" max="7179" width="9.7109375" style="27" customWidth="1"/>
    <col min="7180" max="7180" width="9.85546875" style="27" customWidth="1"/>
    <col min="7181" max="7182" width="0" style="27" hidden="1" customWidth="1"/>
    <col min="7183" max="7183" width="9.7109375" style="27" customWidth="1"/>
    <col min="7184" max="7408" width="9.140625" style="27"/>
    <col min="7409" max="7409" width="1.5703125" style="27" customWidth="1"/>
    <col min="7410" max="7410" width="5.42578125" style="27" customWidth="1"/>
    <col min="7411" max="7411" width="17.5703125" style="27" customWidth="1"/>
    <col min="7412" max="7412" width="5.42578125" style="27" customWidth="1"/>
    <col min="7413" max="7413" width="3.7109375" style="27" customWidth="1"/>
    <col min="7414" max="7414" width="10.7109375" style="27" customWidth="1"/>
    <col min="7415" max="7416" width="9.85546875" style="27" customWidth="1"/>
    <col min="7417" max="7418" width="0" style="27" hidden="1" customWidth="1"/>
    <col min="7419" max="7419" width="9.7109375" style="27" customWidth="1"/>
    <col min="7420" max="7420" width="9.85546875" style="27" customWidth="1"/>
    <col min="7421" max="7422" width="0" style="27" hidden="1" customWidth="1"/>
    <col min="7423" max="7423" width="9.7109375" style="27" customWidth="1"/>
    <col min="7424" max="7424" width="9.85546875" style="27" customWidth="1"/>
    <col min="7425" max="7426" width="0" style="27" hidden="1" customWidth="1"/>
    <col min="7427" max="7427" width="9.7109375" style="27" customWidth="1"/>
    <col min="7428" max="7428" width="9.85546875" style="27" customWidth="1"/>
    <col min="7429" max="7430" width="0" style="27" hidden="1" customWidth="1"/>
    <col min="7431" max="7431" width="9.7109375" style="27" customWidth="1"/>
    <col min="7432" max="7432" width="9.85546875" style="27" customWidth="1"/>
    <col min="7433" max="7434" width="0" style="27" hidden="1" customWidth="1"/>
    <col min="7435" max="7435" width="9.7109375" style="27" customWidth="1"/>
    <col min="7436" max="7436" width="9.85546875" style="27" customWidth="1"/>
    <col min="7437" max="7438" width="0" style="27" hidden="1" customWidth="1"/>
    <col min="7439" max="7439" width="9.7109375" style="27" customWidth="1"/>
    <col min="7440" max="7664" width="9.140625" style="27"/>
    <col min="7665" max="7665" width="1.5703125" style="27" customWidth="1"/>
    <col min="7666" max="7666" width="5.42578125" style="27" customWidth="1"/>
    <col min="7667" max="7667" width="17.5703125" style="27" customWidth="1"/>
    <col min="7668" max="7668" width="5.42578125" style="27" customWidth="1"/>
    <col min="7669" max="7669" width="3.7109375" style="27" customWidth="1"/>
    <col min="7670" max="7670" width="10.7109375" style="27" customWidth="1"/>
    <col min="7671" max="7672" width="9.85546875" style="27" customWidth="1"/>
    <col min="7673" max="7674" width="0" style="27" hidden="1" customWidth="1"/>
    <col min="7675" max="7675" width="9.7109375" style="27" customWidth="1"/>
    <col min="7676" max="7676" width="9.85546875" style="27" customWidth="1"/>
    <col min="7677" max="7678" width="0" style="27" hidden="1" customWidth="1"/>
    <col min="7679" max="7679" width="9.7109375" style="27" customWidth="1"/>
    <col min="7680" max="7680" width="9.85546875" style="27" customWidth="1"/>
    <col min="7681" max="7682" width="0" style="27" hidden="1" customWidth="1"/>
    <col min="7683" max="7683" width="9.7109375" style="27" customWidth="1"/>
    <col min="7684" max="7684" width="9.85546875" style="27" customWidth="1"/>
    <col min="7685" max="7686" width="0" style="27" hidden="1" customWidth="1"/>
    <col min="7687" max="7687" width="9.7109375" style="27" customWidth="1"/>
    <col min="7688" max="7688" width="9.85546875" style="27" customWidth="1"/>
    <col min="7689" max="7690" width="0" style="27" hidden="1" customWidth="1"/>
    <col min="7691" max="7691" width="9.7109375" style="27" customWidth="1"/>
    <col min="7692" max="7692" width="9.85546875" style="27" customWidth="1"/>
    <col min="7693" max="7694" width="0" style="27" hidden="1" customWidth="1"/>
    <col min="7695" max="7695" width="9.7109375" style="27" customWidth="1"/>
    <col min="7696" max="7920" width="9.140625" style="27"/>
    <col min="7921" max="7921" width="1.5703125" style="27" customWidth="1"/>
    <col min="7922" max="7922" width="5.42578125" style="27" customWidth="1"/>
    <col min="7923" max="7923" width="17.5703125" style="27" customWidth="1"/>
    <col min="7924" max="7924" width="5.42578125" style="27" customWidth="1"/>
    <col min="7925" max="7925" width="3.7109375" style="27" customWidth="1"/>
    <col min="7926" max="7926" width="10.7109375" style="27" customWidth="1"/>
    <col min="7927" max="7928" width="9.85546875" style="27" customWidth="1"/>
    <col min="7929" max="7930" width="0" style="27" hidden="1" customWidth="1"/>
    <col min="7931" max="7931" width="9.7109375" style="27" customWidth="1"/>
    <col min="7932" max="7932" width="9.85546875" style="27" customWidth="1"/>
    <col min="7933" max="7934" width="0" style="27" hidden="1" customWidth="1"/>
    <col min="7935" max="7935" width="9.7109375" style="27" customWidth="1"/>
    <col min="7936" max="7936" width="9.85546875" style="27" customWidth="1"/>
    <col min="7937" max="7938" width="0" style="27" hidden="1" customWidth="1"/>
    <col min="7939" max="7939" width="9.7109375" style="27" customWidth="1"/>
    <col min="7940" max="7940" width="9.85546875" style="27" customWidth="1"/>
    <col min="7941" max="7942" width="0" style="27" hidden="1" customWidth="1"/>
    <col min="7943" max="7943" width="9.7109375" style="27" customWidth="1"/>
    <col min="7944" max="7944" width="9.85546875" style="27" customWidth="1"/>
    <col min="7945" max="7946" width="0" style="27" hidden="1" customWidth="1"/>
    <col min="7947" max="7947" width="9.7109375" style="27" customWidth="1"/>
    <col min="7948" max="7948" width="9.85546875" style="27" customWidth="1"/>
    <col min="7949" max="7950" width="0" style="27" hidden="1" customWidth="1"/>
    <col min="7951" max="7951" width="9.7109375" style="27" customWidth="1"/>
    <col min="7952" max="8176" width="9.140625" style="27"/>
    <col min="8177" max="8177" width="1.5703125" style="27" customWidth="1"/>
    <col min="8178" max="8178" width="5.42578125" style="27" customWidth="1"/>
    <col min="8179" max="8179" width="17.5703125" style="27" customWidth="1"/>
    <col min="8180" max="8180" width="5.42578125" style="27" customWidth="1"/>
    <col min="8181" max="8181" width="3.7109375" style="27" customWidth="1"/>
    <col min="8182" max="8182" width="10.7109375" style="27" customWidth="1"/>
    <col min="8183" max="8184" width="9.85546875" style="27" customWidth="1"/>
    <col min="8185" max="8186" width="0" style="27" hidden="1" customWidth="1"/>
    <col min="8187" max="8187" width="9.7109375" style="27" customWidth="1"/>
    <col min="8188" max="8188" width="9.85546875" style="27" customWidth="1"/>
    <col min="8189" max="8190" width="0" style="27" hidden="1" customWidth="1"/>
    <col min="8191" max="8191" width="9.7109375" style="27" customWidth="1"/>
    <col min="8192" max="8192" width="9.85546875" style="27" customWidth="1"/>
    <col min="8193" max="8194" width="0" style="27" hidden="1" customWidth="1"/>
    <col min="8195" max="8195" width="9.7109375" style="27" customWidth="1"/>
    <col min="8196" max="8196" width="9.85546875" style="27" customWidth="1"/>
    <col min="8197" max="8198" width="0" style="27" hidden="1" customWidth="1"/>
    <col min="8199" max="8199" width="9.7109375" style="27" customWidth="1"/>
    <col min="8200" max="8200" width="9.85546875" style="27" customWidth="1"/>
    <col min="8201" max="8202" width="0" style="27" hidden="1" customWidth="1"/>
    <col min="8203" max="8203" width="9.7109375" style="27" customWidth="1"/>
    <col min="8204" max="8204" width="9.85546875" style="27" customWidth="1"/>
    <col min="8205" max="8206" width="0" style="27" hidden="1" customWidth="1"/>
    <col min="8207" max="8207" width="9.7109375" style="27" customWidth="1"/>
    <col min="8208" max="8432" width="9.140625" style="27"/>
    <col min="8433" max="8433" width="1.5703125" style="27" customWidth="1"/>
    <col min="8434" max="8434" width="5.42578125" style="27" customWidth="1"/>
    <col min="8435" max="8435" width="17.5703125" style="27" customWidth="1"/>
    <col min="8436" max="8436" width="5.42578125" style="27" customWidth="1"/>
    <col min="8437" max="8437" width="3.7109375" style="27" customWidth="1"/>
    <col min="8438" max="8438" width="10.7109375" style="27" customWidth="1"/>
    <col min="8439" max="8440" width="9.85546875" style="27" customWidth="1"/>
    <col min="8441" max="8442" width="0" style="27" hidden="1" customWidth="1"/>
    <col min="8443" max="8443" width="9.7109375" style="27" customWidth="1"/>
    <col min="8444" max="8444" width="9.85546875" style="27" customWidth="1"/>
    <col min="8445" max="8446" width="0" style="27" hidden="1" customWidth="1"/>
    <col min="8447" max="8447" width="9.7109375" style="27" customWidth="1"/>
    <col min="8448" max="8448" width="9.85546875" style="27" customWidth="1"/>
    <col min="8449" max="8450" width="0" style="27" hidden="1" customWidth="1"/>
    <col min="8451" max="8451" width="9.7109375" style="27" customWidth="1"/>
    <col min="8452" max="8452" width="9.85546875" style="27" customWidth="1"/>
    <col min="8453" max="8454" width="0" style="27" hidden="1" customWidth="1"/>
    <col min="8455" max="8455" width="9.7109375" style="27" customWidth="1"/>
    <col min="8456" max="8456" width="9.85546875" style="27" customWidth="1"/>
    <col min="8457" max="8458" width="0" style="27" hidden="1" customWidth="1"/>
    <col min="8459" max="8459" width="9.7109375" style="27" customWidth="1"/>
    <col min="8460" max="8460" width="9.85546875" style="27" customWidth="1"/>
    <col min="8461" max="8462" width="0" style="27" hidden="1" customWidth="1"/>
    <col min="8463" max="8463" width="9.7109375" style="27" customWidth="1"/>
    <col min="8464" max="8688" width="9.140625" style="27"/>
    <col min="8689" max="8689" width="1.5703125" style="27" customWidth="1"/>
    <col min="8690" max="8690" width="5.42578125" style="27" customWidth="1"/>
    <col min="8691" max="8691" width="17.5703125" style="27" customWidth="1"/>
    <col min="8692" max="8692" width="5.42578125" style="27" customWidth="1"/>
    <col min="8693" max="8693" width="3.7109375" style="27" customWidth="1"/>
    <col min="8694" max="8694" width="10.7109375" style="27" customWidth="1"/>
    <col min="8695" max="8696" width="9.85546875" style="27" customWidth="1"/>
    <col min="8697" max="8698" width="0" style="27" hidden="1" customWidth="1"/>
    <col min="8699" max="8699" width="9.7109375" style="27" customWidth="1"/>
    <col min="8700" max="8700" width="9.85546875" style="27" customWidth="1"/>
    <col min="8701" max="8702" width="0" style="27" hidden="1" customWidth="1"/>
    <col min="8703" max="8703" width="9.7109375" style="27" customWidth="1"/>
    <col min="8704" max="8704" width="9.85546875" style="27" customWidth="1"/>
    <col min="8705" max="8706" width="0" style="27" hidden="1" customWidth="1"/>
    <col min="8707" max="8707" width="9.7109375" style="27" customWidth="1"/>
    <col min="8708" max="8708" width="9.85546875" style="27" customWidth="1"/>
    <col min="8709" max="8710" width="0" style="27" hidden="1" customWidth="1"/>
    <col min="8711" max="8711" width="9.7109375" style="27" customWidth="1"/>
    <col min="8712" max="8712" width="9.85546875" style="27" customWidth="1"/>
    <col min="8713" max="8714" width="0" style="27" hidden="1" customWidth="1"/>
    <col min="8715" max="8715" width="9.7109375" style="27" customWidth="1"/>
    <col min="8716" max="8716" width="9.85546875" style="27" customWidth="1"/>
    <col min="8717" max="8718" width="0" style="27" hidden="1" customWidth="1"/>
    <col min="8719" max="8719" width="9.7109375" style="27" customWidth="1"/>
    <col min="8720" max="8944" width="9.140625" style="27"/>
    <col min="8945" max="8945" width="1.5703125" style="27" customWidth="1"/>
    <col min="8946" max="8946" width="5.42578125" style="27" customWidth="1"/>
    <col min="8947" max="8947" width="17.5703125" style="27" customWidth="1"/>
    <col min="8948" max="8948" width="5.42578125" style="27" customWidth="1"/>
    <col min="8949" max="8949" width="3.7109375" style="27" customWidth="1"/>
    <col min="8950" max="8950" width="10.7109375" style="27" customWidth="1"/>
    <col min="8951" max="8952" width="9.85546875" style="27" customWidth="1"/>
    <col min="8953" max="8954" width="0" style="27" hidden="1" customWidth="1"/>
    <col min="8955" max="8955" width="9.7109375" style="27" customWidth="1"/>
    <col min="8956" max="8956" width="9.85546875" style="27" customWidth="1"/>
    <col min="8957" max="8958" width="0" style="27" hidden="1" customWidth="1"/>
    <col min="8959" max="8959" width="9.7109375" style="27" customWidth="1"/>
    <col min="8960" max="8960" width="9.85546875" style="27" customWidth="1"/>
    <col min="8961" max="8962" width="0" style="27" hidden="1" customWidth="1"/>
    <col min="8963" max="8963" width="9.7109375" style="27" customWidth="1"/>
    <col min="8964" max="8964" width="9.85546875" style="27" customWidth="1"/>
    <col min="8965" max="8966" width="0" style="27" hidden="1" customWidth="1"/>
    <col min="8967" max="8967" width="9.7109375" style="27" customWidth="1"/>
    <col min="8968" max="8968" width="9.85546875" style="27" customWidth="1"/>
    <col min="8969" max="8970" width="0" style="27" hidden="1" customWidth="1"/>
    <col min="8971" max="8971" width="9.7109375" style="27" customWidth="1"/>
    <col min="8972" max="8972" width="9.85546875" style="27" customWidth="1"/>
    <col min="8973" max="8974" width="0" style="27" hidden="1" customWidth="1"/>
    <col min="8975" max="8975" width="9.7109375" style="27" customWidth="1"/>
    <col min="8976" max="9200" width="9.140625" style="27"/>
    <col min="9201" max="9201" width="1.5703125" style="27" customWidth="1"/>
    <col min="9202" max="9202" width="5.42578125" style="27" customWidth="1"/>
    <col min="9203" max="9203" width="17.5703125" style="27" customWidth="1"/>
    <col min="9204" max="9204" width="5.42578125" style="27" customWidth="1"/>
    <col min="9205" max="9205" width="3.7109375" style="27" customWidth="1"/>
    <col min="9206" max="9206" width="10.7109375" style="27" customWidth="1"/>
    <col min="9207" max="9208" width="9.85546875" style="27" customWidth="1"/>
    <col min="9209" max="9210" width="0" style="27" hidden="1" customWidth="1"/>
    <col min="9211" max="9211" width="9.7109375" style="27" customWidth="1"/>
    <col min="9212" max="9212" width="9.85546875" style="27" customWidth="1"/>
    <col min="9213" max="9214" width="0" style="27" hidden="1" customWidth="1"/>
    <col min="9215" max="9215" width="9.7109375" style="27" customWidth="1"/>
    <col min="9216" max="9216" width="9.85546875" style="27" customWidth="1"/>
    <col min="9217" max="9218" width="0" style="27" hidden="1" customWidth="1"/>
    <col min="9219" max="9219" width="9.7109375" style="27" customWidth="1"/>
    <col min="9220" max="9220" width="9.85546875" style="27" customWidth="1"/>
    <col min="9221" max="9222" width="0" style="27" hidden="1" customWidth="1"/>
    <col min="9223" max="9223" width="9.7109375" style="27" customWidth="1"/>
    <col min="9224" max="9224" width="9.85546875" style="27" customWidth="1"/>
    <col min="9225" max="9226" width="0" style="27" hidden="1" customWidth="1"/>
    <col min="9227" max="9227" width="9.7109375" style="27" customWidth="1"/>
    <col min="9228" max="9228" width="9.85546875" style="27" customWidth="1"/>
    <col min="9229" max="9230" width="0" style="27" hidden="1" customWidth="1"/>
    <col min="9231" max="9231" width="9.7109375" style="27" customWidth="1"/>
    <col min="9232" max="9456" width="9.140625" style="27"/>
    <col min="9457" max="9457" width="1.5703125" style="27" customWidth="1"/>
    <col min="9458" max="9458" width="5.42578125" style="27" customWidth="1"/>
    <col min="9459" max="9459" width="17.5703125" style="27" customWidth="1"/>
    <col min="9460" max="9460" width="5.42578125" style="27" customWidth="1"/>
    <col min="9461" max="9461" width="3.7109375" style="27" customWidth="1"/>
    <col min="9462" max="9462" width="10.7109375" style="27" customWidth="1"/>
    <col min="9463" max="9464" width="9.85546875" style="27" customWidth="1"/>
    <col min="9465" max="9466" width="0" style="27" hidden="1" customWidth="1"/>
    <col min="9467" max="9467" width="9.7109375" style="27" customWidth="1"/>
    <col min="9468" max="9468" width="9.85546875" style="27" customWidth="1"/>
    <col min="9469" max="9470" width="0" style="27" hidden="1" customWidth="1"/>
    <col min="9471" max="9471" width="9.7109375" style="27" customWidth="1"/>
    <col min="9472" max="9472" width="9.85546875" style="27" customWidth="1"/>
    <col min="9473" max="9474" width="0" style="27" hidden="1" customWidth="1"/>
    <col min="9475" max="9475" width="9.7109375" style="27" customWidth="1"/>
    <col min="9476" max="9476" width="9.85546875" style="27" customWidth="1"/>
    <col min="9477" max="9478" width="0" style="27" hidden="1" customWidth="1"/>
    <col min="9479" max="9479" width="9.7109375" style="27" customWidth="1"/>
    <col min="9480" max="9480" width="9.85546875" style="27" customWidth="1"/>
    <col min="9481" max="9482" width="0" style="27" hidden="1" customWidth="1"/>
    <col min="9483" max="9483" width="9.7109375" style="27" customWidth="1"/>
    <col min="9484" max="9484" width="9.85546875" style="27" customWidth="1"/>
    <col min="9485" max="9486" width="0" style="27" hidden="1" customWidth="1"/>
    <col min="9487" max="9487" width="9.7109375" style="27" customWidth="1"/>
    <col min="9488" max="9712" width="9.140625" style="27"/>
    <col min="9713" max="9713" width="1.5703125" style="27" customWidth="1"/>
    <col min="9714" max="9714" width="5.42578125" style="27" customWidth="1"/>
    <col min="9715" max="9715" width="17.5703125" style="27" customWidth="1"/>
    <col min="9716" max="9716" width="5.42578125" style="27" customWidth="1"/>
    <col min="9717" max="9717" width="3.7109375" style="27" customWidth="1"/>
    <col min="9718" max="9718" width="10.7109375" style="27" customWidth="1"/>
    <col min="9719" max="9720" width="9.85546875" style="27" customWidth="1"/>
    <col min="9721" max="9722" width="0" style="27" hidden="1" customWidth="1"/>
    <col min="9723" max="9723" width="9.7109375" style="27" customWidth="1"/>
    <col min="9724" max="9724" width="9.85546875" style="27" customWidth="1"/>
    <col min="9725" max="9726" width="0" style="27" hidden="1" customWidth="1"/>
    <col min="9727" max="9727" width="9.7109375" style="27" customWidth="1"/>
    <col min="9728" max="9728" width="9.85546875" style="27" customWidth="1"/>
    <col min="9729" max="9730" width="0" style="27" hidden="1" customWidth="1"/>
    <col min="9731" max="9731" width="9.7109375" style="27" customWidth="1"/>
    <col min="9732" max="9732" width="9.85546875" style="27" customWidth="1"/>
    <col min="9733" max="9734" width="0" style="27" hidden="1" customWidth="1"/>
    <col min="9735" max="9735" width="9.7109375" style="27" customWidth="1"/>
    <col min="9736" max="9736" width="9.85546875" style="27" customWidth="1"/>
    <col min="9737" max="9738" width="0" style="27" hidden="1" customWidth="1"/>
    <col min="9739" max="9739" width="9.7109375" style="27" customWidth="1"/>
    <col min="9740" max="9740" width="9.85546875" style="27" customWidth="1"/>
    <col min="9741" max="9742" width="0" style="27" hidden="1" customWidth="1"/>
    <col min="9743" max="9743" width="9.7109375" style="27" customWidth="1"/>
    <col min="9744" max="9968" width="9.140625" style="27"/>
    <col min="9969" max="9969" width="1.5703125" style="27" customWidth="1"/>
    <col min="9970" max="9970" width="5.42578125" style="27" customWidth="1"/>
    <col min="9971" max="9971" width="17.5703125" style="27" customWidth="1"/>
    <col min="9972" max="9972" width="5.42578125" style="27" customWidth="1"/>
    <col min="9973" max="9973" width="3.7109375" style="27" customWidth="1"/>
    <col min="9974" max="9974" width="10.7109375" style="27" customWidth="1"/>
    <col min="9975" max="9976" width="9.85546875" style="27" customWidth="1"/>
    <col min="9977" max="9978" width="0" style="27" hidden="1" customWidth="1"/>
    <col min="9979" max="9979" width="9.7109375" style="27" customWidth="1"/>
    <col min="9980" max="9980" width="9.85546875" style="27" customWidth="1"/>
    <col min="9981" max="9982" width="0" style="27" hidden="1" customWidth="1"/>
    <col min="9983" max="9983" width="9.7109375" style="27" customWidth="1"/>
    <col min="9984" max="9984" width="9.85546875" style="27" customWidth="1"/>
    <col min="9985" max="9986" width="0" style="27" hidden="1" customWidth="1"/>
    <col min="9987" max="9987" width="9.7109375" style="27" customWidth="1"/>
    <col min="9988" max="9988" width="9.85546875" style="27" customWidth="1"/>
    <col min="9989" max="9990" width="0" style="27" hidden="1" customWidth="1"/>
    <col min="9991" max="9991" width="9.7109375" style="27" customWidth="1"/>
    <col min="9992" max="9992" width="9.85546875" style="27" customWidth="1"/>
    <col min="9993" max="9994" width="0" style="27" hidden="1" customWidth="1"/>
    <col min="9995" max="9995" width="9.7109375" style="27" customWidth="1"/>
    <col min="9996" max="9996" width="9.85546875" style="27" customWidth="1"/>
    <col min="9997" max="9998" width="0" style="27" hidden="1" customWidth="1"/>
    <col min="9999" max="9999" width="9.7109375" style="27" customWidth="1"/>
    <col min="10000" max="10224" width="9.140625" style="27"/>
    <col min="10225" max="10225" width="1.5703125" style="27" customWidth="1"/>
    <col min="10226" max="10226" width="5.42578125" style="27" customWidth="1"/>
    <col min="10227" max="10227" width="17.5703125" style="27" customWidth="1"/>
    <col min="10228" max="10228" width="5.42578125" style="27" customWidth="1"/>
    <col min="10229" max="10229" width="3.7109375" style="27" customWidth="1"/>
    <col min="10230" max="10230" width="10.7109375" style="27" customWidth="1"/>
    <col min="10231" max="10232" width="9.85546875" style="27" customWidth="1"/>
    <col min="10233" max="10234" width="0" style="27" hidden="1" customWidth="1"/>
    <col min="10235" max="10235" width="9.7109375" style="27" customWidth="1"/>
    <col min="10236" max="10236" width="9.85546875" style="27" customWidth="1"/>
    <col min="10237" max="10238" width="0" style="27" hidden="1" customWidth="1"/>
    <col min="10239" max="10239" width="9.7109375" style="27" customWidth="1"/>
    <col min="10240" max="10240" width="9.85546875" style="27" customWidth="1"/>
    <col min="10241" max="10242" width="0" style="27" hidden="1" customWidth="1"/>
    <col min="10243" max="10243" width="9.7109375" style="27" customWidth="1"/>
    <col min="10244" max="10244" width="9.85546875" style="27" customWidth="1"/>
    <col min="10245" max="10246" width="0" style="27" hidden="1" customWidth="1"/>
    <col min="10247" max="10247" width="9.7109375" style="27" customWidth="1"/>
    <col min="10248" max="10248" width="9.85546875" style="27" customWidth="1"/>
    <col min="10249" max="10250" width="0" style="27" hidden="1" customWidth="1"/>
    <col min="10251" max="10251" width="9.7109375" style="27" customWidth="1"/>
    <col min="10252" max="10252" width="9.85546875" style="27" customWidth="1"/>
    <col min="10253" max="10254" width="0" style="27" hidden="1" customWidth="1"/>
    <col min="10255" max="10255" width="9.7109375" style="27" customWidth="1"/>
    <col min="10256" max="10480" width="9.140625" style="27"/>
    <col min="10481" max="10481" width="1.5703125" style="27" customWidth="1"/>
    <col min="10482" max="10482" width="5.42578125" style="27" customWidth="1"/>
    <col min="10483" max="10483" width="17.5703125" style="27" customWidth="1"/>
    <col min="10484" max="10484" width="5.42578125" style="27" customWidth="1"/>
    <col min="10485" max="10485" width="3.7109375" style="27" customWidth="1"/>
    <col min="10486" max="10486" width="10.7109375" style="27" customWidth="1"/>
    <col min="10487" max="10488" width="9.85546875" style="27" customWidth="1"/>
    <col min="10489" max="10490" width="0" style="27" hidden="1" customWidth="1"/>
    <col min="10491" max="10491" width="9.7109375" style="27" customWidth="1"/>
    <col min="10492" max="10492" width="9.85546875" style="27" customWidth="1"/>
    <col min="10493" max="10494" width="0" style="27" hidden="1" customWidth="1"/>
    <col min="10495" max="10495" width="9.7109375" style="27" customWidth="1"/>
    <col min="10496" max="10496" width="9.85546875" style="27" customWidth="1"/>
    <col min="10497" max="10498" width="0" style="27" hidden="1" customWidth="1"/>
    <col min="10499" max="10499" width="9.7109375" style="27" customWidth="1"/>
    <col min="10500" max="10500" width="9.85546875" style="27" customWidth="1"/>
    <col min="10501" max="10502" width="0" style="27" hidden="1" customWidth="1"/>
    <col min="10503" max="10503" width="9.7109375" style="27" customWidth="1"/>
    <col min="10504" max="10504" width="9.85546875" style="27" customWidth="1"/>
    <col min="10505" max="10506" width="0" style="27" hidden="1" customWidth="1"/>
    <col min="10507" max="10507" width="9.7109375" style="27" customWidth="1"/>
    <col min="10508" max="10508" width="9.85546875" style="27" customWidth="1"/>
    <col min="10509" max="10510" width="0" style="27" hidden="1" customWidth="1"/>
    <col min="10511" max="10511" width="9.7109375" style="27" customWidth="1"/>
    <col min="10512" max="10736" width="9.140625" style="27"/>
    <col min="10737" max="10737" width="1.5703125" style="27" customWidth="1"/>
    <col min="10738" max="10738" width="5.42578125" style="27" customWidth="1"/>
    <col min="10739" max="10739" width="17.5703125" style="27" customWidth="1"/>
    <col min="10740" max="10740" width="5.42578125" style="27" customWidth="1"/>
    <col min="10741" max="10741" width="3.7109375" style="27" customWidth="1"/>
    <col min="10742" max="10742" width="10.7109375" style="27" customWidth="1"/>
    <col min="10743" max="10744" width="9.85546875" style="27" customWidth="1"/>
    <col min="10745" max="10746" width="0" style="27" hidden="1" customWidth="1"/>
    <col min="10747" max="10747" width="9.7109375" style="27" customWidth="1"/>
    <col min="10748" max="10748" width="9.85546875" style="27" customWidth="1"/>
    <col min="10749" max="10750" width="0" style="27" hidden="1" customWidth="1"/>
    <col min="10751" max="10751" width="9.7109375" style="27" customWidth="1"/>
    <col min="10752" max="10752" width="9.85546875" style="27" customWidth="1"/>
    <col min="10753" max="10754" width="0" style="27" hidden="1" customWidth="1"/>
    <col min="10755" max="10755" width="9.7109375" style="27" customWidth="1"/>
    <col min="10756" max="10756" width="9.85546875" style="27" customWidth="1"/>
    <col min="10757" max="10758" width="0" style="27" hidden="1" customWidth="1"/>
    <col min="10759" max="10759" width="9.7109375" style="27" customWidth="1"/>
    <col min="10760" max="10760" width="9.85546875" style="27" customWidth="1"/>
    <col min="10761" max="10762" width="0" style="27" hidden="1" customWidth="1"/>
    <col min="10763" max="10763" width="9.7109375" style="27" customWidth="1"/>
    <col min="10764" max="10764" width="9.85546875" style="27" customWidth="1"/>
    <col min="10765" max="10766" width="0" style="27" hidden="1" customWidth="1"/>
    <col min="10767" max="10767" width="9.7109375" style="27" customWidth="1"/>
    <col min="10768" max="10992" width="9.140625" style="27"/>
    <col min="10993" max="10993" width="1.5703125" style="27" customWidth="1"/>
    <col min="10994" max="10994" width="5.42578125" style="27" customWidth="1"/>
    <col min="10995" max="10995" width="17.5703125" style="27" customWidth="1"/>
    <col min="10996" max="10996" width="5.42578125" style="27" customWidth="1"/>
    <col min="10997" max="10997" width="3.7109375" style="27" customWidth="1"/>
    <col min="10998" max="10998" width="10.7109375" style="27" customWidth="1"/>
    <col min="10999" max="11000" width="9.85546875" style="27" customWidth="1"/>
    <col min="11001" max="11002" width="0" style="27" hidden="1" customWidth="1"/>
    <col min="11003" max="11003" width="9.7109375" style="27" customWidth="1"/>
    <col min="11004" max="11004" width="9.85546875" style="27" customWidth="1"/>
    <col min="11005" max="11006" width="0" style="27" hidden="1" customWidth="1"/>
    <col min="11007" max="11007" width="9.7109375" style="27" customWidth="1"/>
    <col min="11008" max="11008" width="9.85546875" style="27" customWidth="1"/>
    <col min="11009" max="11010" width="0" style="27" hidden="1" customWidth="1"/>
    <col min="11011" max="11011" width="9.7109375" style="27" customWidth="1"/>
    <col min="11012" max="11012" width="9.85546875" style="27" customWidth="1"/>
    <col min="11013" max="11014" width="0" style="27" hidden="1" customWidth="1"/>
    <col min="11015" max="11015" width="9.7109375" style="27" customWidth="1"/>
    <col min="11016" max="11016" width="9.85546875" style="27" customWidth="1"/>
    <col min="11017" max="11018" width="0" style="27" hidden="1" customWidth="1"/>
    <col min="11019" max="11019" width="9.7109375" style="27" customWidth="1"/>
    <col min="11020" max="11020" width="9.85546875" style="27" customWidth="1"/>
    <col min="11021" max="11022" width="0" style="27" hidden="1" customWidth="1"/>
    <col min="11023" max="11023" width="9.7109375" style="27" customWidth="1"/>
    <col min="11024" max="11248" width="9.140625" style="27"/>
    <col min="11249" max="11249" width="1.5703125" style="27" customWidth="1"/>
    <col min="11250" max="11250" width="5.42578125" style="27" customWidth="1"/>
    <col min="11251" max="11251" width="17.5703125" style="27" customWidth="1"/>
    <col min="11252" max="11252" width="5.42578125" style="27" customWidth="1"/>
    <col min="11253" max="11253" width="3.7109375" style="27" customWidth="1"/>
    <col min="11254" max="11254" width="10.7109375" style="27" customWidth="1"/>
    <col min="11255" max="11256" width="9.85546875" style="27" customWidth="1"/>
    <col min="11257" max="11258" width="0" style="27" hidden="1" customWidth="1"/>
    <col min="11259" max="11259" width="9.7109375" style="27" customWidth="1"/>
    <col min="11260" max="11260" width="9.85546875" style="27" customWidth="1"/>
    <col min="11261" max="11262" width="0" style="27" hidden="1" customWidth="1"/>
    <col min="11263" max="11263" width="9.7109375" style="27" customWidth="1"/>
    <col min="11264" max="11264" width="9.85546875" style="27" customWidth="1"/>
    <col min="11265" max="11266" width="0" style="27" hidden="1" customWidth="1"/>
    <col min="11267" max="11267" width="9.7109375" style="27" customWidth="1"/>
    <col min="11268" max="11268" width="9.85546875" style="27" customWidth="1"/>
    <col min="11269" max="11270" width="0" style="27" hidden="1" customWidth="1"/>
    <col min="11271" max="11271" width="9.7109375" style="27" customWidth="1"/>
    <col min="11272" max="11272" width="9.85546875" style="27" customWidth="1"/>
    <col min="11273" max="11274" width="0" style="27" hidden="1" customWidth="1"/>
    <col min="11275" max="11275" width="9.7109375" style="27" customWidth="1"/>
    <col min="11276" max="11276" width="9.85546875" style="27" customWidth="1"/>
    <col min="11277" max="11278" width="0" style="27" hidden="1" customWidth="1"/>
    <col min="11279" max="11279" width="9.7109375" style="27" customWidth="1"/>
    <col min="11280" max="11504" width="9.140625" style="27"/>
    <col min="11505" max="11505" width="1.5703125" style="27" customWidth="1"/>
    <col min="11506" max="11506" width="5.42578125" style="27" customWidth="1"/>
    <col min="11507" max="11507" width="17.5703125" style="27" customWidth="1"/>
    <col min="11508" max="11508" width="5.42578125" style="27" customWidth="1"/>
    <col min="11509" max="11509" width="3.7109375" style="27" customWidth="1"/>
    <col min="11510" max="11510" width="10.7109375" style="27" customWidth="1"/>
    <col min="11511" max="11512" width="9.85546875" style="27" customWidth="1"/>
    <col min="11513" max="11514" width="0" style="27" hidden="1" customWidth="1"/>
    <col min="11515" max="11515" width="9.7109375" style="27" customWidth="1"/>
    <col min="11516" max="11516" width="9.85546875" style="27" customWidth="1"/>
    <col min="11517" max="11518" width="0" style="27" hidden="1" customWidth="1"/>
    <col min="11519" max="11519" width="9.7109375" style="27" customWidth="1"/>
    <col min="11520" max="11520" width="9.85546875" style="27" customWidth="1"/>
    <col min="11521" max="11522" width="0" style="27" hidden="1" customWidth="1"/>
    <col min="11523" max="11523" width="9.7109375" style="27" customWidth="1"/>
    <col min="11524" max="11524" width="9.85546875" style="27" customWidth="1"/>
    <col min="11525" max="11526" width="0" style="27" hidden="1" customWidth="1"/>
    <col min="11527" max="11527" width="9.7109375" style="27" customWidth="1"/>
    <col min="11528" max="11528" width="9.85546875" style="27" customWidth="1"/>
    <col min="11529" max="11530" width="0" style="27" hidden="1" customWidth="1"/>
    <col min="11531" max="11531" width="9.7109375" style="27" customWidth="1"/>
    <col min="11532" max="11532" width="9.85546875" style="27" customWidth="1"/>
    <col min="11533" max="11534" width="0" style="27" hidden="1" customWidth="1"/>
    <col min="11535" max="11535" width="9.7109375" style="27" customWidth="1"/>
    <col min="11536" max="11760" width="9.140625" style="27"/>
    <col min="11761" max="11761" width="1.5703125" style="27" customWidth="1"/>
    <col min="11762" max="11762" width="5.42578125" style="27" customWidth="1"/>
    <col min="11763" max="11763" width="17.5703125" style="27" customWidth="1"/>
    <col min="11764" max="11764" width="5.42578125" style="27" customWidth="1"/>
    <col min="11765" max="11765" width="3.7109375" style="27" customWidth="1"/>
    <col min="11766" max="11766" width="10.7109375" style="27" customWidth="1"/>
    <col min="11767" max="11768" width="9.85546875" style="27" customWidth="1"/>
    <col min="11769" max="11770" width="0" style="27" hidden="1" customWidth="1"/>
    <col min="11771" max="11771" width="9.7109375" style="27" customWidth="1"/>
    <col min="11772" max="11772" width="9.85546875" style="27" customWidth="1"/>
    <col min="11773" max="11774" width="0" style="27" hidden="1" customWidth="1"/>
    <col min="11775" max="11775" width="9.7109375" style="27" customWidth="1"/>
    <col min="11776" max="11776" width="9.85546875" style="27" customWidth="1"/>
    <col min="11777" max="11778" width="0" style="27" hidden="1" customWidth="1"/>
    <col min="11779" max="11779" width="9.7109375" style="27" customWidth="1"/>
    <col min="11780" max="11780" width="9.85546875" style="27" customWidth="1"/>
    <col min="11781" max="11782" width="0" style="27" hidden="1" customWidth="1"/>
    <col min="11783" max="11783" width="9.7109375" style="27" customWidth="1"/>
    <col min="11784" max="11784" width="9.85546875" style="27" customWidth="1"/>
    <col min="11785" max="11786" width="0" style="27" hidden="1" customWidth="1"/>
    <col min="11787" max="11787" width="9.7109375" style="27" customWidth="1"/>
    <col min="11788" max="11788" width="9.85546875" style="27" customWidth="1"/>
    <col min="11789" max="11790" width="0" style="27" hidden="1" customWidth="1"/>
    <col min="11791" max="11791" width="9.7109375" style="27" customWidth="1"/>
    <col min="11792" max="12016" width="9.140625" style="27"/>
    <col min="12017" max="12017" width="1.5703125" style="27" customWidth="1"/>
    <col min="12018" max="12018" width="5.42578125" style="27" customWidth="1"/>
    <col min="12019" max="12019" width="17.5703125" style="27" customWidth="1"/>
    <col min="12020" max="12020" width="5.42578125" style="27" customWidth="1"/>
    <col min="12021" max="12021" width="3.7109375" style="27" customWidth="1"/>
    <col min="12022" max="12022" width="10.7109375" style="27" customWidth="1"/>
    <col min="12023" max="12024" width="9.85546875" style="27" customWidth="1"/>
    <col min="12025" max="12026" width="0" style="27" hidden="1" customWidth="1"/>
    <col min="12027" max="12027" width="9.7109375" style="27" customWidth="1"/>
    <col min="12028" max="12028" width="9.85546875" style="27" customWidth="1"/>
    <col min="12029" max="12030" width="0" style="27" hidden="1" customWidth="1"/>
    <col min="12031" max="12031" width="9.7109375" style="27" customWidth="1"/>
    <col min="12032" max="12032" width="9.85546875" style="27" customWidth="1"/>
    <col min="12033" max="12034" width="0" style="27" hidden="1" customWidth="1"/>
    <col min="12035" max="12035" width="9.7109375" style="27" customWidth="1"/>
    <col min="12036" max="12036" width="9.85546875" style="27" customWidth="1"/>
    <col min="12037" max="12038" width="0" style="27" hidden="1" customWidth="1"/>
    <col min="12039" max="12039" width="9.7109375" style="27" customWidth="1"/>
    <col min="12040" max="12040" width="9.85546875" style="27" customWidth="1"/>
    <col min="12041" max="12042" width="0" style="27" hidden="1" customWidth="1"/>
    <col min="12043" max="12043" width="9.7109375" style="27" customWidth="1"/>
    <col min="12044" max="12044" width="9.85546875" style="27" customWidth="1"/>
    <col min="12045" max="12046" width="0" style="27" hidden="1" customWidth="1"/>
    <col min="12047" max="12047" width="9.7109375" style="27" customWidth="1"/>
    <col min="12048" max="12272" width="9.140625" style="27"/>
    <col min="12273" max="12273" width="1.5703125" style="27" customWidth="1"/>
    <col min="12274" max="12274" width="5.42578125" style="27" customWidth="1"/>
    <col min="12275" max="12275" width="17.5703125" style="27" customWidth="1"/>
    <col min="12276" max="12276" width="5.42578125" style="27" customWidth="1"/>
    <col min="12277" max="12277" width="3.7109375" style="27" customWidth="1"/>
    <col min="12278" max="12278" width="10.7109375" style="27" customWidth="1"/>
    <col min="12279" max="12280" width="9.85546875" style="27" customWidth="1"/>
    <col min="12281" max="12282" width="0" style="27" hidden="1" customWidth="1"/>
    <col min="12283" max="12283" width="9.7109375" style="27" customWidth="1"/>
    <col min="12284" max="12284" width="9.85546875" style="27" customWidth="1"/>
    <col min="12285" max="12286" width="0" style="27" hidden="1" customWidth="1"/>
    <col min="12287" max="12287" width="9.7109375" style="27" customWidth="1"/>
    <col min="12288" max="12288" width="9.85546875" style="27" customWidth="1"/>
    <col min="12289" max="12290" width="0" style="27" hidden="1" customWidth="1"/>
    <col min="12291" max="12291" width="9.7109375" style="27" customWidth="1"/>
    <col min="12292" max="12292" width="9.85546875" style="27" customWidth="1"/>
    <col min="12293" max="12294" width="0" style="27" hidden="1" customWidth="1"/>
    <col min="12295" max="12295" width="9.7109375" style="27" customWidth="1"/>
    <col min="12296" max="12296" width="9.85546875" style="27" customWidth="1"/>
    <col min="12297" max="12298" width="0" style="27" hidden="1" customWidth="1"/>
    <col min="12299" max="12299" width="9.7109375" style="27" customWidth="1"/>
    <col min="12300" max="12300" width="9.85546875" style="27" customWidth="1"/>
    <col min="12301" max="12302" width="0" style="27" hidden="1" customWidth="1"/>
    <col min="12303" max="12303" width="9.7109375" style="27" customWidth="1"/>
    <col min="12304" max="12528" width="9.140625" style="27"/>
    <col min="12529" max="12529" width="1.5703125" style="27" customWidth="1"/>
    <col min="12530" max="12530" width="5.42578125" style="27" customWidth="1"/>
    <col min="12531" max="12531" width="17.5703125" style="27" customWidth="1"/>
    <col min="12532" max="12532" width="5.42578125" style="27" customWidth="1"/>
    <col min="12533" max="12533" width="3.7109375" style="27" customWidth="1"/>
    <col min="12534" max="12534" width="10.7109375" style="27" customWidth="1"/>
    <col min="12535" max="12536" width="9.85546875" style="27" customWidth="1"/>
    <col min="12537" max="12538" width="0" style="27" hidden="1" customWidth="1"/>
    <col min="12539" max="12539" width="9.7109375" style="27" customWidth="1"/>
    <col min="12540" max="12540" width="9.85546875" style="27" customWidth="1"/>
    <col min="12541" max="12542" width="0" style="27" hidden="1" customWidth="1"/>
    <col min="12543" max="12543" width="9.7109375" style="27" customWidth="1"/>
    <col min="12544" max="12544" width="9.85546875" style="27" customWidth="1"/>
    <col min="12545" max="12546" width="0" style="27" hidden="1" customWidth="1"/>
    <col min="12547" max="12547" width="9.7109375" style="27" customWidth="1"/>
    <col min="12548" max="12548" width="9.85546875" style="27" customWidth="1"/>
    <col min="12549" max="12550" width="0" style="27" hidden="1" customWidth="1"/>
    <col min="12551" max="12551" width="9.7109375" style="27" customWidth="1"/>
    <col min="12552" max="12552" width="9.85546875" style="27" customWidth="1"/>
    <col min="12553" max="12554" width="0" style="27" hidden="1" customWidth="1"/>
    <col min="12555" max="12555" width="9.7109375" style="27" customWidth="1"/>
    <col min="12556" max="12556" width="9.85546875" style="27" customWidth="1"/>
    <col min="12557" max="12558" width="0" style="27" hidden="1" customWidth="1"/>
    <col min="12559" max="12559" width="9.7109375" style="27" customWidth="1"/>
    <col min="12560" max="12784" width="9.140625" style="27"/>
    <col min="12785" max="12785" width="1.5703125" style="27" customWidth="1"/>
    <col min="12786" max="12786" width="5.42578125" style="27" customWidth="1"/>
    <col min="12787" max="12787" width="17.5703125" style="27" customWidth="1"/>
    <col min="12788" max="12788" width="5.42578125" style="27" customWidth="1"/>
    <col min="12789" max="12789" width="3.7109375" style="27" customWidth="1"/>
    <col min="12790" max="12790" width="10.7109375" style="27" customWidth="1"/>
    <col min="12791" max="12792" width="9.85546875" style="27" customWidth="1"/>
    <col min="12793" max="12794" width="0" style="27" hidden="1" customWidth="1"/>
    <col min="12795" max="12795" width="9.7109375" style="27" customWidth="1"/>
    <col min="12796" max="12796" width="9.85546875" style="27" customWidth="1"/>
    <col min="12797" max="12798" width="0" style="27" hidden="1" customWidth="1"/>
    <col min="12799" max="12799" width="9.7109375" style="27" customWidth="1"/>
    <col min="12800" max="12800" width="9.85546875" style="27" customWidth="1"/>
    <col min="12801" max="12802" width="0" style="27" hidden="1" customWidth="1"/>
    <col min="12803" max="12803" width="9.7109375" style="27" customWidth="1"/>
    <col min="12804" max="12804" width="9.85546875" style="27" customWidth="1"/>
    <col min="12805" max="12806" width="0" style="27" hidden="1" customWidth="1"/>
    <col min="12807" max="12807" width="9.7109375" style="27" customWidth="1"/>
    <col min="12808" max="12808" width="9.85546875" style="27" customWidth="1"/>
    <col min="12809" max="12810" width="0" style="27" hidden="1" customWidth="1"/>
    <col min="12811" max="12811" width="9.7109375" style="27" customWidth="1"/>
    <col min="12812" max="12812" width="9.85546875" style="27" customWidth="1"/>
    <col min="12813" max="12814" width="0" style="27" hidden="1" customWidth="1"/>
    <col min="12815" max="12815" width="9.7109375" style="27" customWidth="1"/>
    <col min="12816" max="13040" width="9.140625" style="27"/>
    <col min="13041" max="13041" width="1.5703125" style="27" customWidth="1"/>
    <col min="13042" max="13042" width="5.42578125" style="27" customWidth="1"/>
    <col min="13043" max="13043" width="17.5703125" style="27" customWidth="1"/>
    <col min="13044" max="13044" width="5.42578125" style="27" customWidth="1"/>
    <col min="13045" max="13045" width="3.7109375" style="27" customWidth="1"/>
    <col min="13046" max="13046" width="10.7109375" style="27" customWidth="1"/>
    <col min="13047" max="13048" width="9.85546875" style="27" customWidth="1"/>
    <col min="13049" max="13050" width="0" style="27" hidden="1" customWidth="1"/>
    <col min="13051" max="13051" width="9.7109375" style="27" customWidth="1"/>
    <col min="13052" max="13052" width="9.85546875" style="27" customWidth="1"/>
    <col min="13053" max="13054" width="0" style="27" hidden="1" customWidth="1"/>
    <col min="13055" max="13055" width="9.7109375" style="27" customWidth="1"/>
    <col min="13056" max="13056" width="9.85546875" style="27" customWidth="1"/>
    <col min="13057" max="13058" width="0" style="27" hidden="1" customWidth="1"/>
    <col min="13059" max="13059" width="9.7109375" style="27" customWidth="1"/>
    <col min="13060" max="13060" width="9.85546875" style="27" customWidth="1"/>
    <col min="13061" max="13062" width="0" style="27" hidden="1" customWidth="1"/>
    <col min="13063" max="13063" width="9.7109375" style="27" customWidth="1"/>
    <col min="13064" max="13064" width="9.85546875" style="27" customWidth="1"/>
    <col min="13065" max="13066" width="0" style="27" hidden="1" customWidth="1"/>
    <col min="13067" max="13067" width="9.7109375" style="27" customWidth="1"/>
    <col min="13068" max="13068" width="9.85546875" style="27" customWidth="1"/>
    <col min="13069" max="13070" width="0" style="27" hidden="1" customWidth="1"/>
    <col min="13071" max="13071" width="9.7109375" style="27" customWidth="1"/>
    <col min="13072" max="13296" width="9.140625" style="27"/>
    <col min="13297" max="13297" width="1.5703125" style="27" customWidth="1"/>
    <col min="13298" max="13298" width="5.42578125" style="27" customWidth="1"/>
    <col min="13299" max="13299" width="17.5703125" style="27" customWidth="1"/>
    <col min="13300" max="13300" width="5.42578125" style="27" customWidth="1"/>
    <col min="13301" max="13301" width="3.7109375" style="27" customWidth="1"/>
    <col min="13302" max="13302" width="10.7109375" style="27" customWidth="1"/>
    <col min="13303" max="13304" width="9.85546875" style="27" customWidth="1"/>
    <col min="13305" max="13306" width="0" style="27" hidden="1" customWidth="1"/>
    <col min="13307" max="13307" width="9.7109375" style="27" customWidth="1"/>
    <col min="13308" max="13308" width="9.85546875" style="27" customWidth="1"/>
    <col min="13309" max="13310" width="0" style="27" hidden="1" customWidth="1"/>
    <col min="13311" max="13311" width="9.7109375" style="27" customWidth="1"/>
    <col min="13312" max="13312" width="9.85546875" style="27" customWidth="1"/>
    <col min="13313" max="13314" width="0" style="27" hidden="1" customWidth="1"/>
    <col min="13315" max="13315" width="9.7109375" style="27" customWidth="1"/>
    <col min="13316" max="13316" width="9.85546875" style="27" customWidth="1"/>
    <col min="13317" max="13318" width="0" style="27" hidden="1" customWidth="1"/>
    <col min="13319" max="13319" width="9.7109375" style="27" customWidth="1"/>
    <col min="13320" max="13320" width="9.85546875" style="27" customWidth="1"/>
    <col min="13321" max="13322" width="0" style="27" hidden="1" customWidth="1"/>
    <col min="13323" max="13323" width="9.7109375" style="27" customWidth="1"/>
    <col min="13324" max="13324" width="9.85546875" style="27" customWidth="1"/>
    <col min="13325" max="13326" width="0" style="27" hidden="1" customWidth="1"/>
    <col min="13327" max="13327" width="9.7109375" style="27" customWidth="1"/>
    <col min="13328" max="13552" width="9.140625" style="27"/>
    <col min="13553" max="13553" width="1.5703125" style="27" customWidth="1"/>
    <col min="13554" max="13554" width="5.42578125" style="27" customWidth="1"/>
    <col min="13555" max="13555" width="17.5703125" style="27" customWidth="1"/>
    <col min="13556" max="13556" width="5.42578125" style="27" customWidth="1"/>
    <col min="13557" max="13557" width="3.7109375" style="27" customWidth="1"/>
    <col min="13558" max="13558" width="10.7109375" style="27" customWidth="1"/>
    <col min="13559" max="13560" width="9.85546875" style="27" customWidth="1"/>
    <col min="13561" max="13562" width="0" style="27" hidden="1" customWidth="1"/>
    <col min="13563" max="13563" width="9.7109375" style="27" customWidth="1"/>
    <col min="13564" max="13564" width="9.85546875" style="27" customWidth="1"/>
    <col min="13565" max="13566" width="0" style="27" hidden="1" customWidth="1"/>
    <col min="13567" max="13567" width="9.7109375" style="27" customWidth="1"/>
    <col min="13568" max="13568" width="9.85546875" style="27" customWidth="1"/>
    <col min="13569" max="13570" width="0" style="27" hidden="1" customWidth="1"/>
    <col min="13571" max="13571" width="9.7109375" style="27" customWidth="1"/>
    <col min="13572" max="13572" width="9.85546875" style="27" customWidth="1"/>
    <col min="13573" max="13574" width="0" style="27" hidden="1" customWidth="1"/>
    <col min="13575" max="13575" width="9.7109375" style="27" customWidth="1"/>
    <col min="13576" max="13576" width="9.85546875" style="27" customWidth="1"/>
    <col min="13577" max="13578" width="0" style="27" hidden="1" customWidth="1"/>
    <col min="13579" max="13579" width="9.7109375" style="27" customWidth="1"/>
    <col min="13580" max="13580" width="9.85546875" style="27" customWidth="1"/>
    <col min="13581" max="13582" width="0" style="27" hidden="1" customWidth="1"/>
    <col min="13583" max="13583" width="9.7109375" style="27" customWidth="1"/>
    <col min="13584" max="13808" width="9.140625" style="27"/>
    <col min="13809" max="13809" width="1.5703125" style="27" customWidth="1"/>
    <col min="13810" max="13810" width="5.42578125" style="27" customWidth="1"/>
    <col min="13811" max="13811" width="17.5703125" style="27" customWidth="1"/>
    <col min="13812" max="13812" width="5.42578125" style="27" customWidth="1"/>
    <col min="13813" max="13813" width="3.7109375" style="27" customWidth="1"/>
    <col min="13814" max="13814" width="10.7109375" style="27" customWidth="1"/>
    <col min="13815" max="13816" width="9.85546875" style="27" customWidth="1"/>
    <col min="13817" max="13818" width="0" style="27" hidden="1" customWidth="1"/>
    <col min="13819" max="13819" width="9.7109375" style="27" customWidth="1"/>
    <col min="13820" max="13820" width="9.85546875" style="27" customWidth="1"/>
    <col min="13821" max="13822" width="0" style="27" hidden="1" customWidth="1"/>
    <col min="13823" max="13823" width="9.7109375" style="27" customWidth="1"/>
    <col min="13824" max="13824" width="9.85546875" style="27" customWidth="1"/>
    <col min="13825" max="13826" width="0" style="27" hidden="1" customWidth="1"/>
    <col min="13827" max="13827" width="9.7109375" style="27" customWidth="1"/>
    <col min="13828" max="13828" width="9.85546875" style="27" customWidth="1"/>
    <col min="13829" max="13830" width="0" style="27" hidden="1" customWidth="1"/>
    <col min="13831" max="13831" width="9.7109375" style="27" customWidth="1"/>
    <col min="13832" max="13832" width="9.85546875" style="27" customWidth="1"/>
    <col min="13833" max="13834" width="0" style="27" hidden="1" customWidth="1"/>
    <col min="13835" max="13835" width="9.7109375" style="27" customWidth="1"/>
    <col min="13836" max="13836" width="9.85546875" style="27" customWidth="1"/>
    <col min="13837" max="13838" width="0" style="27" hidden="1" customWidth="1"/>
    <col min="13839" max="13839" width="9.7109375" style="27" customWidth="1"/>
    <col min="13840" max="14064" width="9.140625" style="27"/>
    <col min="14065" max="14065" width="1.5703125" style="27" customWidth="1"/>
    <col min="14066" max="14066" width="5.42578125" style="27" customWidth="1"/>
    <col min="14067" max="14067" width="17.5703125" style="27" customWidth="1"/>
    <col min="14068" max="14068" width="5.42578125" style="27" customWidth="1"/>
    <col min="14069" max="14069" width="3.7109375" style="27" customWidth="1"/>
    <col min="14070" max="14070" width="10.7109375" style="27" customWidth="1"/>
    <col min="14071" max="14072" width="9.85546875" style="27" customWidth="1"/>
    <col min="14073" max="14074" width="0" style="27" hidden="1" customWidth="1"/>
    <col min="14075" max="14075" width="9.7109375" style="27" customWidth="1"/>
    <col min="14076" max="14076" width="9.85546875" style="27" customWidth="1"/>
    <col min="14077" max="14078" width="0" style="27" hidden="1" customWidth="1"/>
    <col min="14079" max="14079" width="9.7109375" style="27" customWidth="1"/>
    <col min="14080" max="14080" width="9.85546875" style="27" customWidth="1"/>
    <col min="14081" max="14082" width="0" style="27" hidden="1" customWidth="1"/>
    <col min="14083" max="14083" width="9.7109375" style="27" customWidth="1"/>
    <col min="14084" max="14084" width="9.85546875" style="27" customWidth="1"/>
    <col min="14085" max="14086" width="0" style="27" hidden="1" customWidth="1"/>
    <col min="14087" max="14087" width="9.7109375" style="27" customWidth="1"/>
    <col min="14088" max="14088" width="9.85546875" style="27" customWidth="1"/>
    <col min="14089" max="14090" width="0" style="27" hidden="1" customWidth="1"/>
    <col min="14091" max="14091" width="9.7109375" style="27" customWidth="1"/>
    <col min="14092" max="14092" width="9.85546875" style="27" customWidth="1"/>
    <col min="14093" max="14094" width="0" style="27" hidden="1" customWidth="1"/>
    <col min="14095" max="14095" width="9.7109375" style="27" customWidth="1"/>
    <col min="14096" max="14320" width="9.140625" style="27"/>
    <col min="14321" max="14321" width="1.5703125" style="27" customWidth="1"/>
    <col min="14322" max="14322" width="5.42578125" style="27" customWidth="1"/>
    <col min="14323" max="14323" width="17.5703125" style="27" customWidth="1"/>
    <col min="14324" max="14324" width="5.42578125" style="27" customWidth="1"/>
    <col min="14325" max="14325" width="3.7109375" style="27" customWidth="1"/>
    <col min="14326" max="14326" width="10.7109375" style="27" customWidth="1"/>
    <col min="14327" max="14328" width="9.85546875" style="27" customWidth="1"/>
    <col min="14329" max="14330" width="0" style="27" hidden="1" customWidth="1"/>
    <col min="14331" max="14331" width="9.7109375" style="27" customWidth="1"/>
    <col min="14332" max="14332" width="9.85546875" style="27" customWidth="1"/>
    <col min="14333" max="14334" width="0" style="27" hidden="1" customWidth="1"/>
    <col min="14335" max="14335" width="9.7109375" style="27" customWidth="1"/>
    <col min="14336" max="14336" width="9.85546875" style="27" customWidth="1"/>
    <col min="14337" max="14338" width="0" style="27" hidden="1" customWidth="1"/>
    <col min="14339" max="14339" width="9.7109375" style="27" customWidth="1"/>
    <col min="14340" max="14340" width="9.85546875" style="27" customWidth="1"/>
    <col min="14341" max="14342" width="0" style="27" hidden="1" customWidth="1"/>
    <col min="14343" max="14343" width="9.7109375" style="27" customWidth="1"/>
    <col min="14344" max="14344" width="9.85546875" style="27" customWidth="1"/>
    <col min="14345" max="14346" width="0" style="27" hidden="1" customWidth="1"/>
    <col min="14347" max="14347" width="9.7109375" style="27" customWidth="1"/>
    <col min="14348" max="14348" width="9.85546875" style="27" customWidth="1"/>
    <col min="14349" max="14350" width="0" style="27" hidden="1" customWidth="1"/>
    <col min="14351" max="14351" width="9.7109375" style="27" customWidth="1"/>
    <col min="14352" max="14576" width="9.140625" style="27"/>
    <col min="14577" max="14577" width="1.5703125" style="27" customWidth="1"/>
    <col min="14578" max="14578" width="5.42578125" style="27" customWidth="1"/>
    <col min="14579" max="14579" width="17.5703125" style="27" customWidth="1"/>
    <col min="14580" max="14580" width="5.42578125" style="27" customWidth="1"/>
    <col min="14581" max="14581" width="3.7109375" style="27" customWidth="1"/>
    <col min="14582" max="14582" width="10.7109375" style="27" customWidth="1"/>
    <col min="14583" max="14584" width="9.85546875" style="27" customWidth="1"/>
    <col min="14585" max="14586" width="0" style="27" hidden="1" customWidth="1"/>
    <col min="14587" max="14587" width="9.7109375" style="27" customWidth="1"/>
    <col min="14588" max="14588" width="9.85546875" style="27" customWidth="1"/>
    <col min="14589" max="14590" width="0" style="27" hidden="1" customWidth="1"/>
    <col min="14591" max="14591" width="9.7109375" style="27" customWidth="1"/>
    <col min="14592" max="14592" width="9.85546875" style="27" customWidth="1"/>
    <col min="14593" max="14594" width="0" style="27" hidden="1" customWidth="1"/>
    <col min="14595" max="14595" width="9.7109375" style="27" customWidth="1"/>
    <col min="14596" max="14596" width="9.85546875" style="27" customWidth="1"/>
    <col min="14597" max="14598" width="0" style="27" hidden="1" customWidth="1"/>
    <col min="14599" max="14599" width="9.7109375" style="27" customWidth="1"/>
    <col min="14600" max="14600" width="9.85546875" style="27" customWidth="1"/>
    <col min="14601" max="14602" width="0" style="27" hidden="1" customWidth="1"/>
    <col min="14603" max="14603" width="9.7109375" style="27" customWidth="1"/>
    <col min="14604" max="14604" width="9.85546875" style="27" customWidth="1"/>
    <col min="14605" max="14606" width="0" style="27" hidden="1" customWidth="1"/>
    <col min="14607" max="14607" width="9.7109375" style="27" customWidth="1"/>
    <col min="14608" max="14832" width="9.140625" style="27"/>
    <col min="14833" max="14833" width="1.5703125" style="27" customWidth="1"/>
    <col min="14834" max="14834" width="5.42578125" style="27" customWidth="1"/>
    <col min="14835" max="14835" width="17.5703125" style="27" customWidth="1"/>
    <col min="14836" max="14836" width="5.42578125" style="27" customWidth="1"/>
    <col min="14837" max="14837" width="3.7109375" style="27" customWidth="1"/>
    <col min="14838" max="14838" width="10.7109375" style="27" customWidth="1"/>
    <col min="14839" max="14840" width="9.85546875" style="27" customWidth="1"/>
    <col min="14841" max="14842" width="0" style="27" hidden="1" customWidth="1"/>
    <col min="14843" max="14843" width="9.7109375" style="27" customWidth="1"/>
    <col min="14844" max="14844" width="9.85546875" style="27" customWidth="1"/>
    <col min="14845" max="14846" width="0" style="27" hidden="1" customWidth="1"/>
    <col min="14847" max="14847" width="9.7109375" style="27" customWidth="1"/>
    <col min="14848" max="14848" width="9.85546875" style="27" customWidth="1"/>
    <col min="14849" max="14850" width="0" style="27" hidden="1" customWidth="1"/>
    <col min="14851" max="14851" width="9.7109375" style="27" customWidth="1"/>
    <col min="14852" max="14852" width="9.85546875" style="27" customWidth="1"/>
    <col min="14853" max="14854" width="0" style="27" hidden="1" customWidth="1"/>
    <col min="14855" max="14855" width="9.7109375" style="27" customWidth="1"/>
    <col min="14856" max="14856" width="9.85546875" style="27" customWidth="1"/>
    <col min="14857" max="14858" width="0" style="27" hidden="1" customWidth="1"/>
    <col min="14859" max="14859" width="9.7109375" style="27" customWidth="1"/>
    <col min="14860" max="14860" width="9.85546875" style="27" customWidth="1"/>
    <col min="14861" max="14862" width="0" style="27" hidden="1" customWidth="1"/>
    <col min="14863" max="14863" width="9.7109375" style="27" customWidth="1"/>
    <col min="14864" max="15088" width="9.140625" style="27"/>
    <col min="15089" max="15089" width="1.5703125" style="27" customWidth="1"/>
    <col min="15090" max="15090" width="5.42578125" style="27" customWidth="1"/>
    <col min="15091" max="15091" width="17.5703125" style="27" customWidth="1"/>
    <col min="15092" max="15092" width="5.42578125" style="27" customWidth="1"/>
    <col min="15093" max="15093" width="3.7109375" style="27" customWidth="1"/>
    <col min="15094" max="15094" width="10.7109375" style="27" customWidth="1"/>
    <col min="15095" max="15096" width="9.85546875" style="27" customWidth="1"/>
    <col min="15097" max="15098" width="0" style="27" hidden="1" customWidth="1"/>
    <col min="15099" max="15099" width="9.7109375" style="27" customWidth="1"/>
    <col min="15100" max="15100" width="9.85546875" style="27" customWidth="1"/>
    <col min="15101" max="15102" width="0" style="27" hidden="1" customWidth="1"/>
    <col min="15103" max="15103" width="9.7109375" style="27" customWidth="1"/>
    <col min="15104" max="15104" width="9.85546875" style="27" customWidth="1"/>
    <col min="15105" max="15106" width="0" style="27" hidden="1" customWidth="1"/>
    <col min="15107" max="15107" width="9.7109375" style="27" customWidth="1"/>
    <col min="15108" max="15108" width="9.85546875" style="27" customWidth="1"/>
    <col min="15109" max="15110" width="0" style="27" hidden="1" customWidth="1"/>
    <col min="15111" max="15111" width="9.7109375" style="27" customWidth="1"/>
    <col min="15112" max="15112" width="9.85546875" style="27" customWidth="1"/>
    <col min="15113" max="15114" width="0" style="27" hidden="1" customWidth="1"/>
    <col min="15115" max="15115" width="9.7109375" style="27" customWidth="1"/>
    <col min="15116" max="15116" width="9.85546875" style="27" customWidth="1"/>
    <col min="15117" max="15118" width="0" style="27" hidden="1" customWidth="1"/>
    <col min="15119" max="15119" width="9.7109375" style="27" customWidth="1"/>
    <col min="15120" max="15344" width="9.140625" style="27"/>
    <col min="15345" max="15345" width="1.5703125" style="27" customWidth="1"/>
    <col min="15346" max="15346" width="5.42578125" style="27" customWidth="1"/>
    <col min="15347" max="15347" width="17.5703125" style="27" customWidth="1"/>
    <col min="15348" max="15348" width="5.42578125" style="27" customWidth="1"/>
    <col min="15349" max="15349" width="3.7109375" style="27" customWidth="1"/>
    <col min="15350" max="15350" width="10.7109375" style="27" customWidth="1"/>
    <col min="15351" max="15352" width="9.85546875" style="27" customWidth="1"/>
    <col min="15353" max="15354" width="0" style="27" hidden="1" customWidth="1"/>
    <col min="15355" max="15355" width="9.7109375" style="27" customWidth="1"/>
    <col min="15356" max="15356" width="9.85546875" style="27" customWidth="1"/>
    <col min="15357" max="15358" width="0" style="27" hidden="1" customWidth="1"/>
    <col min="15359" max="15359" width="9.7109375" style="27" customWidth="1"/>
    <col min="15360" max="15360" width="9.85546875" style="27" customWidth="1"/>
    <col min="15361" max="15362" width="0" style="27" hidden="1" customWidth="1"/>
    <col min="15363" max="15363" width="9.7109375" style="27" customWidth="1"/>
    <col min="15364" max="15364" width="9.85546875" style="27" customWidth="1"/>
    <col min="15365" max="15366" width="0" style="27" hidden="1" customWidth="1"/>
    <col min="15367" max="15367" width="9.7109375" style="27" customWidth="1"/>
    <col min="15368" max="15368" width="9.85546875" style="27" customWidth="1"/>
    <col min="15369" max="15370" width="0" style="27" hidden="1" customWidth="1"/>
    <col min="15371" max="15371" width="9.7109375" style="27" customWidth="1"/>
    <col min="15372" max="15372" width="9.85546875" style="27" customWidth="1"/>
    <col min="15373" max="15374" width="0" style="27" hidden="1" customWidth="1"/>
    <col min="15375" max="15375" width="9.7109375" style="27" customWidth="1"/>
    <col min="15376" max="15600" width="9.140625" style="27"/>
    <col min="15601" max="15601" width="1.5703125" style="27" customWidth="1"/>
    <col min="15602" max="15602" width="5.42578125" style="27" customWidth="1"/>
    <col min="15603" max="15603" width="17.5703125" style="27" customWidth="1"/>
    <col min="15604" max="15604" width="5.42578125" style="27" customWidth="1"/>
    <col min="15605" max="15605" width="3.7109375" style="27" customWidth="1"/>
    <col min="15606" max="15606" width="10.7109375" style="27" customWidth="1"/>
    <col min="15607" max="15608" width="9.85546875" style="27" customWidth="1"/>
    <col min="15609" max="15610" width="0" style="27" hidden="1" customWidth="1"/>
    <col min="15611" max="15611" width="9.7109375" style="27" customWidth="1"/>
    <col min="15612" max="15612" width="9.85546875" style="27" customWidth="1"/>
    <col min="15613" max="15614" width="0" style="27" hidden="1" customWidth="1"/>
    <col min="15615" max="15615" width="9.7109375" style="27" customWidth="1"/>
    <col min="15616" max="15616" width="9.85546875" style="27" customWidth="1"/>
    <col min="15617" max="15618" width="0" style="27" hidden="1" customWidth="1"/>
    <col min="15619" max="15619" width="9.7109375" style="27" customWidth="1"/>
    <col min="15620" max="15620" width="9.85546875" style="27" customWidth="1"/>
    <col min="15621" max="15622" width="0" style="27" hidden="1" customWidth="1"/>
    <col min="15623" max="15623" width="9.7109375" style="27" customWidth="1"/>
    <col min="15624" max="15624" width="9.85546875" style="27" customWidth="1"/>
    <col min="15625" max="15626" width="0" style="27" hidden="1" customWidth="1"/>
    <col min="15627" max="15627" width="9.7109375" style="27" customWidth="1"/>
    <col min="15628" max="15628" width="9.85546875" style="27" customWidth="1"/>
    <col min="15629" max="15630" width="0" style="27" hidden="1" customWidth="1"/>
    <col min="15631" max="15631" width="9.7109375" style="27" customWidth="1"/>
    <col min="15632" max="15856" width="9.140625" style="27"/>
    <col min="15857" max="15857" width="1.5703125" style="27" customWidth="1"/>
    <col min="15858" max="15858" width="5.42578125" style="27" customWidth="1"/>
    <col min="15859" max="15859" width="17.5703125" style="27" customWidth="1"/>
    <col min="15860" max="15860" width="5.42578125" style="27" customWidth="1"/>
    <col min="15861" max="15861" width="3.7109375" style="27" customWidth="1"/>
    <col min="15862" max="15862" width="10.7109375" style="27" customWidth="1"/>
    <col min="15863" max="15864" width="9.85546875" style="27" customWidth="1"/>
    <col min="15865" max="15866" width="0" style="27" hidden="1" customWidth="1"/>
    <col min="15867" max="15867" width="9.7109375" style="27" customWidth="1"/>
    <col min="15868" max="15868" width="9.85546875" style="27" customWidth="1"/>
    <col min="15869" max="15870" width="0" style="27" hidden="1" customWidth="1"/>
    <col min="15871" max="15871" width="9.7109375" style="27" customWidth="1"/>
    <col min="15872" max="15872" width="9.85546875" style="27" customWidth="1"/>
    <col min="15873" max="15874" width="0" style="27" hidden="1" customWidth="1"/>
    <col min="15875" max="15875" width="9.7109375" style="27" customWidth="1"/>
    <col min="15876" max="15876" width="9.85546875" style="27" customWidth="1"/>
    <col min="15877" max="15878" width="0" style="27" hidden="1" customWidth="1"/>
    <col min="15879" max="15879" width="9.7109375" style="27" customWidth="1"/>
    <col min="15880" max="15880" width="9.85546875" style="27" customWidth="1"/>
    <col min="15881" max="15882" width="0" style="27" hidden="1" customWidth="1"/>
    <col min="15883" max="15883" width="9.7109375" style="27" customWidth="1"/>
    <col min="15884" max="15884" width="9.85546875" style="27" customWidth="1"/>
    <col min="15885" max="15886" width="0" style="27" hidden="1" customWidth="1"/>
    <col min="15887" max="15887" width="9.7109375" style="27" customWidth="1"/>
    <col min="15888" max="16112" width="9.140625" style="27"/>
    <col min="16113" max="16113" width="1.5703125" style="27" customWidth="1"/>
    <col min="16114" max="16114" width="5.42578125" style="27" customWidth="1"/>
    <col min="16115" max="16115" width="17.5703125" style="27" customWidth="1"/>
    <col min="16116" max="16116" width="5.42578125" style="27" customWidth="1"/>
    <col min="16117" max="16117" width="3.7109375" style="27" customWidth="1"/>
    <col min="16118" max="16118" width="10.7109375" style="27" customWidth="1"/>
    <col min="16119" max="16120" width="9.85546875" style="27" customWidth="1"/>
    <col min="16121" max="16122" width="0" style="27" hidden="1" customWidth="1"/>
    <col min="16123" max="16123" width="9.7109375" style="27" customWidth="1"/>
    <col min="16124" max="16124" width="9.85546875" style="27" customWidth="1"/>
    <col min="16125" max="16126" width="0" style="27" hidden="1" customWidth="1"/>
    <col min="16127" max="16127" width="9.7109375" style="27" customWidth="1"/>
    <col min="16128" max="16128" width="9.85546875" style="27" customWidth="1"/>
    <col min="16129" max="16130" width="0" style="27" hidden="1" customWidth="1"/>
    <col min="16131" max="16131" width="9.7109375" style="27" customWidth="1"/>
    <col min="16132" max="16132" width="9.85546875" style="27" customWidth="1"/>
    <col min="16133" max="16134" width="0" style="27" hidden="1" customWidth="1"/>
    <col min="16135" max="16135" width="9.7109375" style="27" customWidth="1"/>
    <col min="16136" max="16136" width="9.85546875" style="27" customWidth="1"/>
    <col min="16137" max="16138" width="0" style="27" hidden="1" customWidth="1"/>
    <col min="16139" max="16139" width="9.7109375" style="27" customWidth="1"/>
    <col min="16140" max="16140" width="9.85546875" style="27" customWidth="1"/>
    <col min="16141" max="16142" width="0" style="27" hidden="1" customWidth="1"/>
    <col min="16143" max="16143" width="9.7109375" style="27" customWidth="1"/>
    <col min="16144" max="16384" width="9.140625" style="27"/>
  </cols>
  <sheetData>
    <row r="1" spans="1:23" x14ac:dyDescent="0.25">
      <c r="B1" s="24" t="s">
        <v>126</v>
      </c>
      <c r="C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x14ac:dyDescent="0.25"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x14ac:dyDescent="0.25">
      <c r="A3" s="28"/>
      <c r="B3" s="29"/>
      <c r="C3" s="28"/>
      <c r="D3" s="30" t="str">
        <f>[1]QCI!H5</f>
        <v>Proponente/Tomador</v>
      </c>
      <c r="E3" s="28"/>
      <c r="F3" s="31"/>
      <c r="G3" s="32"/>
      <c r="H3" s="29" t="str">
        <f>[1]QCI!O5</f>
        <v>Município/UF</v>
      </c>
      <c r="I3" s="31"/>
      <c r="J3" s="31"/>
      <c r="K3" s="31"/>
      <c r="L3" s="28"/>
      <c r="M3" s="33"/>
      <c r="N3" s="33"/>
      <c r="O3" s="33"/>
      <c r="P3" s="29" t="str">
        <f>[1]QCI!U5</f>
        <v>Empreendimento ( nome/apelido)</v>
      </c>
      <c r="Q3" s="33"/>
      <c r="R3" s="33"/>
      <c r="S3" s="33"/>
      <c r="T3" s="31"/>
      <c r="U3" s="31"/>
      <c r="V3" s="31"/>
      <c r="W3" s="33"/>
    </row>
    <row r="4" spans="1:23" ht="39.75" customHeight="1" x14ac:dyDescent="0.25">
      <c r="B4" s="34"/>
      <c r="C4" s="35"/>
      <c r="D4" s="36" t="s">
        <v>127</v>
      </c>
      <c r="E4" s="37"/>
      <c r="F4" s="37"/>
      <c r="G4" s="38"/>
      <c r="H4" s="39" t="s">
        <v>128</v>
      </c>
      <c r="I4" s="40"/>
      <c r="J4" s="40"/>
      <c r="K4" s="40"/>
      <c r="L4" s="40"/>
      <c r="M4" s="40"/>
      <c r="N4" s="40"/>
      <c r="O4" s="41"/>
      <c r="P4" s="42" t="s">
        <v>246</v>
      </c>
      <c r="Q4" s="43"/>
      <c r="R4" s="43"/>
      <c r="S4" s="43"/>
      <c r="T4" s="43"/>
      <c r="U4" s="43"/>
      <c r="V4" s="43"/>
      <c r="W4" s="44"/>
    </row>
    <row r="5" spans="1:23" x14ac:dyDescent="0.25">
      <c r="E5" s="26"/>
      <c r="F5" s="26"/>
      <c r="G5" s="32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x14ac:dyDescent="0.25">
      <c r="B6" s="30" t="str">
        <f>[1]QCI!O8</f>
        <v>Programa/Modalidade/Ação</v>
      </c>
      <c r="C6" s="45"/>
      <c r="D6" s="45"/>
      <c r="E6" s="45"/>
      <c r="F6" s="45"/>
      <c r="G6" s="45"/>
      <c r="H6" s="30" t="s">
        <v>129</v>
      </c>
      <c r="L6" s="46" t="s">
        <v>130</v>
      </c>
      <c r="P6" s="30" t="s">
        <v>131</v>
      </c>
      <c r="Q6" s="28"/>
      <c r="R6" s="28"/>
      <c r="S6" s="28"/>
      <c r="T6" s="46" t="s">
        <v>132</v>
      </c>
    </row>
    <row r="7" spans="1:23" ht="26.25" customHeight="1" x14ac:dyDescent="0.25">
      <c r="B7" s="36"/>
      <c r="C7" s="37"/>
      <c r="D7" s="37"/>
      <c r="E7" s="37"/>
      <c r="F7" s="37"/>
      <c r="G7" s="38"/>
      <c r="H7" s="47"/>
      <c r="I7" s="48"/>
      <c r="J7" s="48"/>
      <c r="K7" s="49"/>
      <c r="L7" s="50"/>
      <c r="M7" s="51"/>
      <c r="N7" s="51"/>
      <c r="P7" s="52"/>
      <c r="Q7" s="27"/>
      <c r="R7" s="27"/>
      <c r="S7" s="53"/>
      <c r="T7" s="50"/>
      <c r="U7" s="54"/>
      <c r="V7" s="54"/>
    </row>
    <row r="9" spans="1:23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x14ac:dyDescent="0.25">
      <c r="B10" s="55"/>
      <c r="C10" s="56"/>
      <c r="D10" s="57"/>
      <c r="E10" s="58"/>
      <c r="F10" s="55" t="s">
        <v>133</v>
      </c>
      <c r="G10" s="59" t="s">
        <v>134</v>
      </c>
      <c r="H10" s="60" t="s">
        <v>135</v>
      </c>
      <c r="I10" s="61"/>
      <c r="J10" s="61"/>
      <c r="K10" s="62">
        <v>1</v>
      </c>
      <c r="L10" s="63" t="str">
        <f>H10</f>
        <v>Parcela</v>
      </c>
      <c r="M10" s="64"/>
      <c r="N10" s="64"/>
      <c r="O10" s="65">
        <f>K10+1</f>
        <v>2</v>
      </c>
      <c r="P10" s="66"/>
      <c r="Q10" s="67"/>
      <c r="R10" s="67"/>
      <c r="S10" s="68"/>
      <c r="T10" s="63"/>
      <c r="U10" s="64"/>
      <c r="V10" s="64"/>
      <c r="W10" s="65"/>
    </row>
    <row r="11" spans="1:23" x14ac:dyDescent="0.25">
      <c r="B11" s="69" t="s">
        <v>5</v>
      </c>
      <c r="C11" s="70" t="s">
        <v>136</v>
      </c>
      <c r="D11" s="71"/>
      <c r="E11" s="72"/>
      <c r="F11" s="69" t="s">
        <v>137</v>
      </c>
      <c r="G11" s="73" t="s">
        <v>138</v>
      </c>
      <c r="H11" s="69" t="s">
        <v>139</v>
      </c>
      <c r="I11" s="69"/>
      <c r="J11" s="69"/>
      <c r="K11" s="69" t="s">
        <v>140</v>
      </c>
      <c r="L11" s="74" t="str">
        <f>H11</f>
        <v>SIMPLES</v>
      </c>
      <c r="M11" s="74"/>
      <c r="N11" s="74"/>
      <c r="O11" s="74" t="s">
        <v>140</v>
      </c>
      <c r="P11" s="69"/>
      <c r="Q11" s="69"/>
      <c r="R11" s="69"/>
      <c r="S11" s="69"/>
      <c r="T11" s="74"/>
      <c r="U11" s="74"/>
      <c r="V11" s="74"/>
      <c r="W11" s="74"/>
    </row>
    <row r="12" spans="1:23" x14ac:dyDescent="0.25">
      <c r="B12" s="75">
        <v>1</v>
      </c>
      <c r="C12" s="76" t="str">
        <f>[2]Orçamento!E9</f>
        <v>Serviços Preliminares e Demolições</v>
      </c>
      <c r="D12" s="77"/>
      <c r="E12" s="78"/>
      <c r="F12" s="79">
        <f>Orçamento!K9</f>
        <v>7657.18</v>
      </c>
      <c r="G12" s="80">
        <f t="shared" ref="G12:G23" si="0">IF($F$25=0,0,F12/$F$25)</f>
        <v>7.1705660287600628E-2</v>
      </c>
      <c r="H12" s="81">
        <f>F12</f>
        <v>7657.18</v>
      </c>
      <c r="I12" s="82"/>
      <c r="J12" s="82"/>
      <c r="K12" s="83">
        <f>H12</f>
        <v>7657.18</v>
      </c>
      <c r="L12" s="81"/>
      <c r="M12" s="82"/>
      <c r="N12" s="82"/>
      <c r="O12" s="83">
        <f t="shared" ref="O12:O23" si="1">K12+L12</f>
        <v>7657.18</v>
      </c>
      <c r="P12" s="81"/>
      <c r="Q12" s="82"/>
      <c r="R12" s="82"/>
      <c r="S12" s="83"/>
      <c r="T12" s="81"/>
      <c r="U12" s="82"/>
      <c r="V12" s="82"/>
      <c r="W12" s="83"/>
    </row>
    <row r="13" spans="1:23" x14ac:dyDescent="0.25">
      <c r="B13" s="75">
        <v>2</v>
      </c>
      <c r="C13" s="76" t="str">
        <f>[2]Orçamento!E19</f>
        <v>Estrutura</v>
      </c>
      <c r="D13" s="77"/>
      <c r="E13" s="78"/>
      <c r="F13" s="79">
        <f>Orçamento!K18</f>
        <v>16230.54</v>
      </c>
      <c r="G13" s="80">
        <f t="shared" si="0"/>
        <v>0.15199088796715157</v>
      </c>
      <c r="H13" s="81">
        <f>F13</f>
        <v>16230.54</v>
      </c>
      <c r="I13" s="82"/>
      <c r="J13" s="82"/>
      <c r="K13" s="83">
        <f t="shared" ref="K13:K23" si="2">H13</f>
        <v>16230.54</v>
      </c>
      <c r="L13" s="81"/>
      <c r="M13" s="82"/>
      <c r="N13" s="82"/>
      <c r="O13" s="83">
        <f t="shared" si="1"/>
        <v>16230.54</v>
      </c>
      <c r="P13" s="81"/>
      <c r="Q13" s="82"/>
      <c r="R13" s="82"/>
      <c r="S13" s="83"/>
      <c r="T13" s="81"/>
      <c r="U13" s="82"/>
      <c r="V13" s="82"/>
      <c r="W13" s="83"/>
    </row>
    <row r="14" spans="1:23" x14ac:dyDescent="0.25">
      <c r="B14" s="75">
        <v>3</v>
      </c>
      <c r="C14" s="76" t="str">
        <f>[2]Orçamento!E24</f>
        <v>Alvenaria</v>
      </c>
      <c r="D14" s="77"/>
      <c r="E14" s="78"/>
      <c r="F14" s="79">
        <f>Orçamento!K23</f>
        <v>6063.05</v>
      </c>
      <c r="G14" s="80">
        <f t="shared" si="0"/>
        <v>5.6777430282001599E-2</v>
      </c>
      <c r="H14" s="81">
        <f t="shared" ref="H14:H17" si="3">F14</f>
        <v>6063.05</v>
      </c>
      <c r="I14" s="82"/>
      <c r="J14" s="82"/>
      <c r="K14" s="83">
        <f t="shared" ref="K14" si="4">G14+H14</f>
        <v>6063.1067774302819</v>
      </c>
      <c r="L14" s="81"/>
      <c r="M14" s="82"/>
      <c r="N14" s="82"/>
      <c r="O14" s="83">
        <f t="shared" si="1"/>
        <v>6063.1067774302819</v>
      </c>
      <c r="P14" s="81"/>
      <c r="Q14" s="82"/>
      <c r="R14" s="82"/>
      <c r="S14" s="83"/>
      <c r="T14" s="81"/>
      <c r="U14" s="82"/>
      <c r="V14" s="82"/>
      <c r="W14" s="83"/>
    </row>
    <row r="15" spans="1:23" x14ac:dyDescent="0.25">
      <c r="B15" s="75">
        <v>4</v>
      </c>
      <c r="C15" s="76" t="str">
        <f>[2]Orçamento!E27</f>
        <v>Revestimento</v>
      </c>
      <c r="D15" s="77"/>
      <c r="E15" s="78"/>
      <c r="F15" s="79">
        <f>Orçamento!K26</f>
        <v>26974.63</v>
      </c>
      <c r="G15" s="80">
        <f t="shared" si="0"/>
        <v>0.25260391621507144</v>
      </c>
      <c r="H15" s="81">
        <f t="shared" si="3"/>
        <v>26974.63</v>
      </c>
      <c r="I15" s="82"/>
      <c r="J15" s="82"/>
      <c r="K15" s="83">
        <f t="shared" si="2"/>
        <v>26974.63</v>
      </c>
      <c r="L15" s="81"/>
      <c r="M15" s="82"/>
      <c r="N15" s="82"/>
      <c r="O15" s="83">
        <f t="shared" si="1"/>
        <v>26974.63</v>
      </c>
      <c r="P15" s="81"/>
      <c r="Q15" s="82"/>
      <c r="R15" s="82"/>
      <c r="S15" s="83"/>
      <c r="T15" s="81"/>
      <c r="U15" s="82"/>
      <c r="V15" s="82"/>
      <c r="W15" s="83"/>
    </row>
    <row r="16" spans="1:23" x14ac:dyDescent="0.25">
      <c r="B16" s="75">
        <v>5</v>
      </c>
      <c r="C16" s="76" t="str">
        <f>[2]Orçamento!E33</f>
        <v>Piso</v>
      </c>
      <c r="D16" s="77"/>
      <c r="E16" s="78"/>
      <c r="F16" s="79">
        <f>Orçamento!K34</f>
        <v>1373.12</v>
      </c>
      <c r="G16" s="80">
        <f t="shared" si="0"/>
        <v>1.2858581913199137E-2</v>
      </c>
      <c r="H16" s="81">
        <f t="shared" si="3"/>
        <v>1373.12</v>
      </c>
      <c r="I16" s="82"/>
      <c r="J16" s="82"/>
      <c r="K16" s="83">
        <f t="shared" si="2"/>
        <v>1373.12</v>
      </c>
      <c r="L16" s="81"/>
      <c r="M16" s="82"/>
      <c r="N16" s="82"/>
      <c r="O16" s="83">
        <f t="shared" si="1"/>
        <v>1373.12</v>
      </c>
      <c r="P16" s="81"/>
      <c r="Q16" s="82"/>
      <c r="R16" s="82"/>
      <c r="S16" s="83"/>
      <c r="T16" s="81"/>
      <c r="U16" s="82"/>
      <c r="V16" s="82"/>
      <c r="W16" s="83"/>
    </row>
    <row r="17" spans="2:23" x14ac:dyDescent="0.25">
      <c r="B17" s="75">
        <v>6</v>
      </c>
      <c r="C17" s="84" t="str">
        <f>[2]Orçamento!E37</f>
        <v>Forro</v>
      </c>
      <c r="D17" s="77"/>
      <c r="E17" s="78"/>
      <c r="F17" s="79">
        <f>Orçamento!K37</f>
        <v>5416.32</v>
      </c>
      <c r="G17" s="80">
        <f t="shared" si="0"/>
        <v>5.0721127350922539E-2</v>
      </c>
      <c r="H17" s="81"/>
      <c r="I17" s="82"/>
      <c r="J17" s="82"/>
      <c r="K17" s="83">
        <f t="shared" si="2"/>
        <v>0</v>
      </c>
      <c r="L17" s="81">
        <f>F17</f>
        <v>5416.32</v>
      </c>
      <c r="M17" s="82"/>
      <c r="N17" s="82"/>
      <c r="O17" s="83">
        <f t="shared" si="1"/>
        <v>5416.32</v>
      </c>
      <c r="P17" s="81"/>
      <c r="Q17" s="82"/>
      <c r="R17" s="82"/>
      <c r="S17" s="83"/>
      <c r="T17" s="81"/>
      <c r="U17" s="82"/>
      <c r="V17" s="82"/>
      <c r="W17" s="83"/>
    </row>
    <row r="18" spans="2:23" x14ac:dyDescent="0.25">
      <c r="B18" s="75">
        <v>7</v>
      </c>
      <c r="C18" s="76" t="str">
        <f>[2]Orçamento!E40</f>
        <v>Pintura</v>
      </c>
      <c r="D18" s="77"/>
      <c r="E18" s="78"/>
      <c r="F18" s="79">
        <f>Orçamento!K41</f>
        <v>4296.1000000000004</v>
      </c>
      <c r="G18" s="80">
        <f t="shared" si="0"/>
        <v>4.0230827427533519E-2</v>
      </c>
      <c r="H18" s="81"/>
      <c r="I18" s="82"/>
      <c r="J18" s="82"/>
      <c r="K18" s="83">
        <f t="shared" si="2"/>
        <v>0</v>
      </c>
      <c r="L18" s="81">
        <f>F18</f>
        <v>4296.1000000000004</v>
      </c>
      <c r="M18" s="82"/>
      <c r="N18" s="82"/>
      <c r="O18" s="83">
        <f t="shared" si="1"/>
        <v>4296.1000000000004</v>
      </c>
      <c r="P18" s="81"/>
      <c r="Q18" s="82"/>
      <c r="R18" s="82"/>
      <c r="S18" s="83"/>
      <c r="T18" s="81"/>
      <c r="U18" s="82"/>
      <c r="V18" s="82"/>
      <c r="W18" s="83"/>
    </row>
    <row r="19" spans="2:23" x14ac:dyDescent="0.25">
      <c r="B19" s="75">
        <v>8</v>
      </c>
      <c r="C19" s="76" t="str">
        <f>[2]Orçamento!E44</f>
        <v>Instalações</v>
      </c>
      <c r="D19" s="77"/>
      <c r="E19" s="78"/>
      <c r="F19" s="79">
        <f>Orçamento!K46</f>
        <v>6180.3</v>
      </c>
      <c r="G19" s="80">
        <f t="shared" si="0"/>
        <v>5.7875417879096246E-2</v>
      </c>
      <c r="H19" s="81"/>
      <c r="I19" s="82"/>
      <c r="J19" s="82"/>
      <c r="K19" s="83">
        <f t="shared" si="2"/>
        <v>0</v>
      </c>
      <c r="L19" s="81">
        <f t="shared" ref="L19:L23" si="5">F19</f>
        <v>6180.3</v>
      </c>
      <c r="M19" s="82"/>
      <c r="N19" s="82"/>
      <c r="O19" s="83">
        <f t="shared" si="1"/>
        <v>6180.3</v>
      </c>
      <c r="P19" s="81"/>
      <c r="Q19" s="82"/>
      <c r="R19" s="82"/>
      <c r="S19" s="83"/>
      <c r="T19" s="81"/>
      <c r="U19" s="82"/>
      <c r="V19" s="82"/>
      <c r="W19" s="83"/>
    </row>
    <row r="20" spans="2:23" x14ac:dyDescent="0.25">
      <c r="B20" s="75">
        <v>9</v>
      </c>
      <c r="C20" s="76" t="str">
        <f>[2]Orçamento!E49</f>
        <v>Louças e Metais</v>
      </c>
      <c r="D20" s="77"/>
      <c r="E20" s="78"/>
      <c r="F20" s="79">
        <f>Orçamento!K54</f>
        <v>3803.28</v>
      </c>
      <c r="G20" s="80">
        <f t="shared" si="0"/>
        <v>3.5615814654824066E-2</v>
      </c>
      <c r="H20" s="81"/>
      <c r="I20" s="82"/>
      <c r="J20" s="82"/>
      <c r="K20" s="83">
        <f t="shared" si="2"/>
        <v>0</v>
      </c>
      <c r="L20" s="81">
        <f t="shared" si="5"/>
        <v>3803.28</v>
      </c>
      <c r="M20" s="82"/>
      <c r="N20" s="82"/>
      <c r="O20" s="83">
        <f t="shared" si="1"/>
        <v>3803.28</v>
      </c>
      <c r="P20" s="81"/>
      <c r="Q20" s="82"/>
      <c r="R20" s="82"/>
      <c r="S20" s="83"/>
      <c r="T20" s="81"/>
      <c r="U20" s="82"/>
      <c r="V20" s="82"/>
      <c r="W20" s="83"/>
    </row>
    <row r="21" spans="2:23" x14ac:dyDescent="0.25">
      <c r="B21" s="75">
        <v>10</v>
      </c>
      <c r="C21" s="85" t="str">
        <f>[2]Orçamento!E58</f>
        <v>Cobertura</v>
      </c>
      <c r="D21" s="86"/>
      <c r="E21" s="87"/>
      <c r="F21" s="88">
        <f>Orçamento!K58</f>
        <v>896.3</v>
      </c>
      <c r="G21" s="80">
        <f t="shared" si="0"/>
        <v>8.3934011366817076E-3</v>
      </c>
      <c r="H21" s="81"/>
      <c r="I21" s="89"/>
      <c r="J21" s="89"/>
      <c r="K21" s="83">
        <f t="shared" si="2"/>
        <v>0</v>
      </c>
      <c r="L21" s="81">
        <f t="shared" si="5"/>
        <v>896.3</v>
      </c>
      <c r="M21" s="89"/>
      <c r="N21" s="89"/>
      <c r="O21" s="83">
        <f t="shared" si="1"/>
        <v>896.3</v>
      </c>
      <c r="P21" s="90"/>
      <c r="Q21" s="89"/>
      <c r="R21" s="89"/>
      <c r="S21" s="91"/>
      <c r="T21" s="81"/>
      <c r="U21" s="89"/>
      <c r="V21" s="89"/>
      <c r="W21" s="91"/>
    </row>
    <row r="22" spans="2:23" x14ac:dyDescent="0.25">
      <c r="B22" s="75">
        <v>11</v>
      </c>
      <c r="C22" s="85" t="str">
        <f>[2]Orçamento!E62</f>
        <v>Limpeza</v>
      </c>
      <c r="D22" s="86"/>
      <c r="E22" s="87"/>
      <c r="F22" s="88">
        <f>Orçamento!K62</f>
        <v>19652.16</v>
      </c>
      <c r="G22" s="80">
        <f t="shared" si="0"/>
        <v>0.18403264764281022</v>
      </c>
      <c r="H22" s="81"/>
      <c r="I22" s="89"/>
      <c r="J22" s="89"/>
      <c r="K22" s="83">
        <f t="shared" si="2"/>
        <v>0</v>
      </c>
      <c r="L22" s="81">
        <f t="shared" si="5"/>
        <v>19652.16</v>
      </c>
      <c r="M22" s="89"/>
      <c r="N22" s="89"/>
      <c r="O22" s="83">
        <f t="shared" si="1"/>
        <v>19652.16</v>
      </c>
      <c r="P22" s="90"/>
      <c r="Q22" s="89"/>
      <c r="R22" s="89"/>
      <c r="S22" s="91"/>
      <c r="T22" s="81"/>
      <c r="U22" s="89"/>
      <c r="V22" s="89"/>
      <c r="W22" s="91"/>
    </row>
    <row r="23" spans="2:23" ht="15.75" thickBot="1" x14ac:dyDescent="0.3">
      <c r="B23" s="75">
        <v>12</v>
      </c>
      <c r="C23" s="85" t="str">
        <f>[2]Orçamento!E66</f>
        <v>Esquadrias</v>
      </c>
      <c r="D23" s="86"/>
      <c r="E23" s="87"/>
      <c r="F23" s="88">
        <f>Orçamento!K67</f>
        <v>8243.2900000000009</v>
      </c>
      <c r="G23" s="80">
        <f t="shared" si="0"/>
        <v>7.7194287243107187E-2</v>
      </c>
      <c r="H23" s="81"/>
      <c r="I23" s="89"/>
      <c r="J23" s="89"/>
      <c r="K23" s="83">
        <f t="shared" si="2"/>
        <v>0</v>
      </c>
      <c r="L23" s="81">
        <f t="shared" si="5"/>
        <v>8243.2900000000009</v>
      </c>
      <c r="M23" s="89"/>
      <c r="N23" s="89"/>
      <c r="O23" s="83">
        <f t="shared" si="1"/>
        <v>8243.2900000000009</v>
      </c>
      <c r="P23" s="90"/>
      <c r="Q23" s="89"/>
      <c r="R23" s="89"/>
      <c r="S23" s="91"/>
      <c r="T23" s="81"/>
      <c r="U23" s="89"/>
      <c r="V23" s="89"/>
      <c r="W23" s="91"/>
    </row>
    <row r="24" spans="2:23" ht="15.75" thickTop="1" x14ac:dyDescent="0.25">
      <c r="B24" s="92"/>
      <c r="C24" s="93" t="s">
        <v>141</v>
      </c>
      <c r="D24" s="94"/>
      <c r="E24" s="95"/>
      <c r="F24" s="96"/>
      <c r="G24" s="97"/>
      <c r="H24" s="98">
        <f>H25/F25</f>
        <v>0.54593647666502443</v>
      </c>
      <c r="I24" s="99"/>
      <c r="J24" s="99"/>
      <c r="K24" s="100">
        <f>H24</f>
        <v>0.54593647666502443</v>
      </c>
      <c r="L24" s="98">
        <f>L25/F25</f>
        <v>0.45406352333497546</v>
      </c>
      <c r="M24" s="99"/>
      <c r="N24" s="99"/>
      <c r="O24" s="100">
        <f>K24+L24</f>
        <v>0.99999999999999989</v>
      </c>
      <c r="P24" s="98"/>
      <c r="Q24" s="99"/>
      <c r="R24" s="99"/>
      <c r="S24" s="100"/>
      <c r="T24" s="101"/>
      <c r="U24" s="99"/>
      <c r="V24" s="99"/>
      <c r="W24" s="100"/>
    </row>
    <row r="25" spans="2:23" x14ac:dyDescent="0.25">
      <c r="B25" s="102"/>
      <c r="C25" s="103" t="s">
        <v>142</v>
      </c>
      <c r="D25" s="104"/>
      <c r="E25" s="105"/>
      <c r="F25" s="79">
        <f>SUM(F12:F23)</f>
        <v>106786.27000000002</v>
      </c>
      <c r="G25" s="80">
        <f>IF(F25=0,0,F25/F25)</f>
        <v>1</v>
      </c>
      <c r="H25" s="106">
        <f>SUM(H12:H23)</f>
        <v>58298.520000000004</v>
      </c>
      <c r="I25" s="106"/>
      <c r="J25" s="106"/>
      <c r="K25" s="107">
        <f>H25</f>
        <v>58298.520000000004</v>
      </c>
      <c r="L25" s="106">
        <f>SUM(L12:L23)</f>
        <v>48487.75</v>
      </c>
      <c r="M25" s="106"/>
      <c r="N25" s="106"/>
      <c r="O25" s="107">
        <f>K25+L25</f>
        <v>106786.27</v>
      </c>
      <c r="P25" s="106"/>
      <c r="Q25" s="106"/>
      <c r="R25" s="106"/>
      <c r="S25" s="107"/>
      <c r="T25" s="106"/>
      <c r="U25" s="106"/>
      <c r="V25" s="106"/>
      <c r="W25" s="107"/>
    </row>
    <row r="26" spans="2:23" x14ac:dyDescent="0.25">
      <c r="B26" s="28"/>
      <c r="C26" s="108"/>
      <c r="D26" s="108"/>
      <c r="E26" s="108"/>
      <c r="F26" s="109"/>
      <c r="G26" s="109"/>
      <c r="L26" s="110"/>
      <c r="M26" s="110"/>
      <c r="N26" s="110"/>
      <c r="T26" s="109"/>
      <c r="U26" s="109"/>
      <c r="V26" s="109"/>
      <c r="W26" s="110"/>
    </row>
    <row r="27" spans="2:23" ht="8.25" customHeight="1" x14ac:dyDescent="0.25">
      <c r="B27" s="28"/>
      <c r="C27" s="111"/>
      <c r="D27" s="111"/>
      <c r="E27" s="112"/>
      <c r="F27" s="113"/>
      <c r="G27" s="114"/>
      <c r="H27" s="113"/>
      <c r="I27" s="113"/>
      <c r="J27" s="113"/>
    </row>
    <row r="28" spans="2:23" ht="3.75" customHeight="1" x14ac:dyDescent="0.25">
      <c r="B28" s="115"/>
      <c r="C28" s="111"/>
      <c r="D28" s="111"/>
      <c r="E28" s="112"/>
      <c r="O28" s="27"/>
    </row>
    <row r="29" spans="2:23" x14ac:dyDescent="0.2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28"/>
      <c r="T29" s="117"/>
      <c r="U29" s="28"/>
      <c r="V29" s="118"/>
      <c r="W29" s="119"/>
    </row>
    <row r="30" spans="2:23" x14ac:dyDescent="0.25">
      <c r="B30" s="120" t="s">
        <v>143</v>
      </c>
      <c r="D30" s="115"/>
      <c r="E30" s="115"/>
      <c r="F30" s="115"/>
      <c r="G30" s="115"/>
      <c r="H30" s="115"/>
      <c r="I30" s="115"/>
      <c r="J30" s="115"/>
      <c r="W30" s="121"/>
    </row>
    <row r="31" spans="2:23" s="23" customFormat="1" x14ac:dyDescent="0.25"/>
    <row r="32" spans="2:23" s="23" customFormat="1" x14ac:dyDescent="0.25"/>
  </sheetData>
  <mergeCells count="15">
    <mergeCell ref="C19:E19"/>
    <mergeCell ref="C20:E20"/>
    <mergeCell ref="B29:R29"/>
    <mergeCell ref="C13:E13"/>
    <mergeCell ref="C14:E14"/>
    <mergeCell ref="C15:E15"/>
    <mergeCell ref="C16:E16"/>
    <mergeCell ref="C17:E17"/>
    <mergeCell ref="C18:E18"/>
    <mergeCell ref="B4:C4"/>
    <mergeCell ref="D4:G4"/>
    <mergeCell ref="H4:O4"/>
    <mergeCell ref="P4:W4"/>
    <mergeCell ref="B7:G7"/>
    <mergeCell ref="C12:E12"/>
  </mergeCells>
  <conditionalFormatting sqref="U12:V23 Q12:R23 M12:N23">
    <cfRule type="expression" dxfId="2" priority="3" stopIfTrue="1">
      <formula>L12&gt;99.9999999</formula>
    </cfRule>
  </conditionalFormatting>
  <conditionalFormatting sqref="L24:N24 P24:R24 U24:V24">
    <cfRule type="expression" dxfId="1" priority="1" stopIfTrue="1">
      <formula>#REF!&gt;99.9999999</formula>
    </cfRule>
  </conditionalFormatting>
  <conditionalFormatting sqref="W25">
    <cfRule type="expression" dxfId="0" priority="2" stopIfTrue="1">
      <formula>#REF!=1</formula>
    </cfRule>
  </conditionalFormatting>
  <pageMargins left="0.51181102362204722" right="1.8503937007874016" top="0.98425196850393704" bottom="0.19685039370078741" header="0.19685039370078741" footer="0.11811023622047245"/>
  <pageSetup paperSize="9" scale="8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D4D7-617A-4EDF-BEED-875BA51EC358}">
  <sheetPr>
    <outlinePr summaryBelow="0"/>
  </sheetPr>
  <dimension ref="A1:E211"/>
  <sheetViews>
    <sheetView view="pageBreakPreview" zoomScaleNormal="100" zoomScaleSheetLayoutView="100" workbookViewId="0">
      <selection activeCell="B4" sqref="B4:B5"/>
    </sheetView>
  </sheetViews>
  <sheetFormatPr defaultRowHeight="13.5" x14ac:dyDescent="0.25"/>
  <cols>
    <col min="1" max="1" width="9.28515625" style="129" customWidth="1"/>
    <col min="2" max="2" width="68.7109375" style="129" customWidth="1"/>
    <col min="3" max="3" width="8.85546875" style="129" customWidth="1"/>
    <col min="4" max="4" width="10.140625" style="129" customWidth="1"/>
    <col min="5" max="5" width="18.28515625" style="129" customWidth="1"/>
    <col min="6" max="16384" width="9.140625" style="129"/>
  </cols>
  <sheetData>
    <row r="1" spans="1:5" s="123" customFormat="1" ht="15.75" x14ac:dyDescent="0.25">
      <c r="A1" s="122" t="s">
        <v>144</v>
      </c>
    </row>
    <row r="2" spans="1:5" s="123" customFormat="1" ht="12.75" x14ac:dyDescent="0.2">
      <c r="A2" s="124"/>
    </row>
    <row r="3" spans="1:5" s="123" customFormat="1" ht="12.75" x14ac:dyDescent="0.2">
      <c r="A3" s="124" t="s">
        <v>145</v>
      </c>
    </row>
    <row r="4" spans="1:5" s="123" customFormat="1" ht="12.75" x14ac:dyDescent="0.2">
      <c r="A4" s="124"/>
      <c r="B4" s="125" t="s">
        <v>246</v>
      </c>
    </row>
    <row r="5" spans="1:5" s="123" customFormat="1" ht="12.75" x14ac:dyDescent="0.2">
      <c r="A5" s="124"/>
      <c r="B5" s="125"/>
    </row>
    <row r="6" spans="1:5" ht="12" customHeight="1" x14ac:dyDescent="0.25">
      <c r="A6" s="126"/>
      <c r="B6" s="127" t="s">
        <v>146</v>
      </c>
      <c r="C6" s="128"/>
      <c r="D6" s="126"/>
      <c r="E6" s="126"/>
    </row>
    <row r="7" spans="1:5" ht="15" customHeight="1" x14ac:dyDescent="0.25">
      <c r="A7" s="130" t="s">
        <v>147</v>
      </c>
      <c r="B7" s="130" t="s">
        <v>148</v>
      </c>
      <c r="C7" s="130" t="s">
        <v>149</v>
      </c>
      <c r="D7" s="130" t="s">
        <v>150</v>
      </c>
      <c r="E7" s="126"/>
    </row>
    <row r="8" spans="1:5" ht="12" customHeight="1" x14ac:dyDescent="0.25">
      <c r="A8" s="126"/>
      <c r="B8" s="127" t="s">
        <v>146</v>
      </c>
      <c r="C8" s="128"/>
      <c r="D8" s="126"/>
      <c r="E8" s="126"/>
    </row>
    <row r="9" spans="1:5" ht="12.95" customHeight="1" x14ac:dyDescent="0.25">
      <c r="A9" s="131" t="s">
        <v>151</v>
      </c>
      <c r="B9" s="132" t="s">
        <v>152</v>
      </c>
      <c r="C9" s="126"/>
      <c r="D9" s="126"/>
      <c r="E9" s="126"/>
    </row>
    <row r="10" spans="1:5" ht="12.95" customHeight="1" x14ac:dyDescent="0.25">
      <c r="A10" s="133" t="s">
        <v>153</v>
      </c>
      <c r="B10" s="134" t="s">
        <v>154</v>
      </c>
      <c r="C10" s="135">
        <v>20</v>
      </c>
      <c r="D10" s="135">
        <v>20</v>
      </c>
      <c r="E10" s="126"/>
    </row>
    <row r="11" spans="1:5" ht="12.95" customHeight="1" x14ac:dyDescent="0.25">
      <c r="A11" s="133" t="s">
        <v>155</v>
      </c>
      <c r="B11" s="134" t="s">
        <v>156</v>
      </c>
      <c r="C11" s="135">
        <v>1.5</v>
      </c>
      <c r="D11" s="135">
        <v>1.5</v>
      </c>
      <c r="E11" s="126"/>
    </row>
    <row r="12" spans="1:5" ht="12.95" customHeight="1" x14ac:dyDescent="0.25">
      <c r="A12" s="133" t="s">
        <v>157</v>
      </c>
      <c r="B12" s="134" t="s">
        <v>158</v>
      </c>
      <c r="C12" s="135">
        <v>1</v>
      </c>
      <c r="D12" s="135">
        <v>1</v>
      </c>
      <c r="E12" s="126"/>
    </row>
    <row r="13" spans="1:5" ht="12.95" customHeight="1" x14ac:dyDescent="0.25">
      <c r="A13" s="133" t="s">
        <v>159</v>
      </c>
      <c r="B13" s="134" t="s">
        <v>160</v>
      </c>
      <c r="C13" s="135">
        <v>0.2</v>
      </c>
      <c r="D13" s="135">
        <v>0.2</v>
      </c>
      <c r="E13" s="126"/>
    </row>
    <row r="14" spans="1:5" ht="12.95" customHeight="1" x14ac:dyDescent="0.25">
      <c r="A14" s="133" t="s">
        <v>161</v>
      </c>
      <c r="B14" s="134" t="s">
        <v>162</v>
      </c>
      <c r="C14" s="135">
        <v>0.6</v>
      </c>
      <c r="D14" s="135">
        <v>0.6</v>
      </c>
      <c r="E14" s="126"/>
    </row>
    <row r="15" spans="1:5" ht="12.95" customHeight="1" x14ac:dyDescent="0.25">
      <c r="A15" s="133" t="s">
        <v>163</v>
      </c>
      <c r="B15" s="134" t="s">
        <v>164</v>
      </c>
      <c r="C15" s="135">
        <v>2.5</v>
      </c>
      <c r="D15" s="135">
        <v>2.5</v>
      </c>
      <c r="E15" s="126"/>
    </row>
    <row r="16" spans="1:5" ht="12.95" customHeight="1" x14ac:dyDescent="0.25">
      <c r="A16" s="133" t="s">
        <v>165</v>
      </c>
      <c r="B16" s="134" t="s">
        <v>166</v>
      </c>
      <c r="C16" s="135">
        <v>3</v>
      </c>
      <c r="D16" s="135">
        <v>3</v>
      </c>
      <c r="E16" s="126"/>
    </row>
    <row r="17" spans="1:5" ht="12.95" customHeight="1" x14ac:dyDescent="0.25">
      <c r="A17" s="133" t="s">
        <v>167</v>
      </c>
      <c r="B17" s="134" t="s">
        <v>168</v>
      </c>
      <c r="C17" s="135">
        <v>8</v>
      </c>
      <c r="D17" s="135">
        <v>8</v>
      </c>
      <c r="E17" s="126"/>
    </row>
    <row r="18" spans="1:5" ht="12.95" customHeight="1" x14ac:dyDescent="0.25">
      <c r="A18" s="133" t="s">
        <v>169</v>
      </c>
      <c r="B18" s="134" t="s">
        <v>170</v>
      </c>
      <c r="C18" s="135">
        <v>1</v>
      </c>
      <c r="D18" s="135">
        <v>1</v>
      </c>
      <c r="E18" s="126"/>
    </row>
    <row r="19" spans="1:5" ht="15" customHeight="1" x14ac:dyDescent="0.25">
      <c r="A19" s="126"/>
      <c r="B19" s="136" t="s">
        <v>171</v>
      </c>
      <c r="C19" s="137">
        <v>37.799999999999997</v>
      </c>
      <c r="D19" s="137">
        <v>37.799999999999997</v>
      </c>
      <c r="E19" s="126"/>
    </row>
    <row r="20" spans="1:5" ht="12" customHeight="1" x14ac:dyDescent="0.25">
      <c r="A20" s="126"/>
      <c r="B20" s="127" t="s">
        <v>146</v>
      </c>
      <c r="C20" s="128"/>
      <c r="D20" s="126"/>
      <c r="E20" s="126"/>
    </row>
    <row r="21" spans="1:5" ht="12.95" customHeight="1" x14ac:dyDescent="0.25">
      <c r="A21" s="131" t="s">
        <v>172</v>
      </c>
      <c r="B21" s="132" t="s">
        <v>173</v>
      </c>
      <c r="C21" s="126"/>
      <c r="D21" s="126"/>
      <c r="E21" s="126"/>
    </row>
    <row r="22" spans="1:5" ht="12.95" customHeight="1" x14ac:dyDescent="0.25">
      <c r="A22" s="133" t="s">
        <v>174</v>
      </c>
      <c r="B22" s="134" t="s">
        <v>175</v>
      </c>
      <c r="C22" s="135">
        <v>17.920000000000002</v>
      </c>
      <c r="D22" s="135">
        <v>0</v>
      </c>
      <c r="E22" s="126"/>
    </row>
    <row r="23" spans="1:5" ht="12.95" customHeight="1" x14ac:dyDescent="0.25">
      <c r="A23" s="133" t="s">
        <v>176</v>
      </c>
      <c r="B23" s="134" t="s">
        <v>177</v>
      </c>
      <c r="C23" s="135">
        <v>3.95</v>
      </c>
      <c r="D23" s="135">
        <v>0</v>
      </c>
      <c r="E23" s="126"/>
    </row>
    <row r="24" spans="1:5" ht="12.95" customHeight="1" x14ac:dyDescent="0.25">
      <c r="A24" s="133" t="s">
        <v>178</v>
      </c>
      <c r="B24" s="134" t="s">
        <v>179</v>
      </c>
      <c r="C24" s="135">
        <v>0.9</v>
      </c>
      <c r="D24" s="135">
        <v>0.69</v>
      </c>
      <c r="E24" s="126"/>
    </row>
    <row r="25" spans="1:5" ht="12.95" customHeight="1" x14ac:dyDescent="0.25">
      <c r="A25" s="133" t="s">
        <v>180</v>
      </c>
      <c r="B25" s="134" t="s">
        <v>181</v>
      </c>
      <c r="C25" s="135">
        <v>10.8</v>
      </c>
      <c r="D25" s="135">
        <v>8.33</v>
      </c>
      <c r="E25" s="126"/>
    </row>
    <row r="26" spans="1:5" ht="12.95" customHeight="1" x14ac:dyDescent="0.25">
      <c r="A26" s="133" t="s">
        <v>182</v>
      </c>
      <c r="B26" s="134" t="s">
        <v>183</v>
      </c>
      <c r="C26" s="135">
        <v>0.08</v>
      </c>
      <c r="D26" s="135">
        <v>0.06</v>
      </c>
      <c r="E26" s="126"/>
    </row>
    <row r="27" spans="1:5" ht="12.95" customHeight="1" x14ac:dyDescent="0.25">
      <c r="A27" s="133" t="s">
        <v>184</v>
      </c>
      <c r="B27" s="134" t="s">
        <v>185</v>
      </c>
      <c r="C27" s="135">
        <v>0.72</v>
      </c>
      <c r="D27" s="135">
        <v>0.56000000000000005</v>
      </c>
      <c r="E27" s="126"/>
    </row>
    <row r="28" spans="1:5" ht="12.95" customHeight="1" x14ac:dyDescent="0.25">
      <c r="A28" s="133" t="s">
        <v>186</v>
      </c>
      <c r="B28" s="134" t="s">
        <v>187</v>
      </c>
      <c r="C28" s="135">
        <v>1.72</v>
      </c>
      <c r="D28" s="135">
        <v>0</v>
      </c>
      <c r="E28" s="126"/>
    </row>
    <row r="29" spans="1:5" ht="12.95" customHeight="1" x14ac:dyDescent="0.25">
      <c r="A29" s="133" t="s">
        <v>188</v>
      </c>
      <c r="B29" s="134" t="s">
        <v>189</v>
      </c>
      <c r="C29" s="135">
        <v>0.12</v>
      </c>
      <c r="D29" s="135">
        <v>0.09</v>
      </c>
      <c r="E29" s="126"/>
    </row>
    <row r="30" spans="1:5" ht="12.95" customHeight="1" x14ac:dyDescent="0.25">
      <c r="A30" s="133" t="s">
        <v>190</v>
      </c>
      <c r="B30" s="134" t="s">
        <v>191</v>
      </c>
      <c r="C30" s="135">
        <v>8.09</v>
      </c>
      <c r="D30" s="135">
        <v>6.24</v>
      </c>
      <c r="E30" s="126"/>
    </row>
    <row r="31" spans="1:5" ht="12.95" customHeight="1" x14ac:dyDescent="0.25">
      <c r="A31" s="133" t="s">
        <v>192</v>
      </c>
      <c r="B31" s="134" t="s">
        <v>193</v>
      </c>
      <c r="C31" s="135">
        <v>0.03</v>
      </c>
      <c r="D31" s="135">
        <v>0.02</v>
      </c>
      <c r="E31" s="126"/>
    </row>
    <row r="32" spans="1:5" ht="15" customHeight="1" x14ac:dyDescent="0.25">
      <c r="A32" s="126"/>
      <c r="B32" s="136" t="s">
        <v>171</v>
      </c>
      <c r="C32" s="137">
        <v>44.33</v>
      </c>
      <c r="D32" s="137">
        <v>15.99</v>
      </c>
      <c r="E32" s="126"/>
    </row>
    <row r="33" spans="1:5" ht="12" customHeight="1" x14ac:dyDescent="0.25">
      <c r="A33" s="126"/>
      <c r="B33" s="127" t="s">
        <v>146</v>
      </c>
      <c r="C33" s="128"/>
      <c r="D33" s="126"/>
      <c r="E33" s="126"/>
    </row>
    <row r="34" spans="1:5" ht="12.95" customHeight="1" x14ac:dyDescent="0.25">
      <c r="A34" s="131" t="s">
        <v>194</v>
      </c>
      <c r="B34" s="132" t="s">
        <v>195</v>
      </c>
      <c r="C34" s="126"/>
      <c r="D34" s="126"/>
      <c r="E34" s="126"/>
    </row>
    <row r="35" spans="1:5" ht="12.95" customHeight="1" x14ac:dyDescent="0.25">
      <c r="A35" s="133" t="s">
        <v>196</v>
      </c>
      <c r="B35" s="134" t="s">
        <v>197</v>
      </c>
      <c r="C35" s="135">
        <v>4.8099999999999996</v>
      </c>
      <c r="D35" s="135">
        <v>3.71</v>
      </c>
      <c r="E35" s="126"/>
    </row>
    <row r="36" spans="1:5" ht="12.95" customHeight="1" x14ac:dyDescent="0.25">
      <c r="A36" s="133" t="s">
        <v>198</v>
      </c>
      <c r="B36" s="134" t="s">
        <v>199</v>
      </c>
      <c r="C36" s="135">
        <v>0.11</v>
      </c>
      <c r="D36" s="135">
        <v>0.09</v>
      </c>
      <c r="E36" s="126"/>
    </row>
    <row r="37" spans="1:5" ht="12.95" customHeight="1" x14ac:dyDescent="0.25">
      <c r="A37" s="133" t="s">
        <v>200</v>
      </c>
      <c r="B37" s="134" t="s">
        <v>201</v>
      </c>
      <c r="C37" s="135">
        <v>4.8600000000000003</v>
      </c>
      <c r="D37" s="135">
        <v>3.75</v>
      </c>
      <c r="E37" s="126"/>
    </row>
    <row r="38" spans="1:5" ht="12.95" customHeight="1" x14ac:dyDescent="0.25">
      <c r="A38" s="133" t="s">
        <v>202</v>
      </c>
      <c r="B38" s="134" t="s">
        <v>203</v>
      </c>
      <c r="C38" s="135">
        <v>4.67</v>
      </c>
      <c r="D38" s="135">
        <v>3.61</v>
      </c>
      <c r="E38" s="126"/>
    </row>
    <row r="39" spans="1:5" ht="12.95" customHeight="1" x14ac:dyDescent="0.25">
      <c r="A39" s="133" t="s">
        <v>204</v>
      </c>
      <c r="B39" s="134" t="s">
        <v>205</v>
      </c>
      <c r="C39" s="135">
        <v>0.4</v>
      </c>
      <c r="D39" s="135">
        <v>0.31</v>
      </c>
      <c r="E39" s="126"/>
    </row>
    <row r="40" spans="1:5" ht="15" customHeight="1" x14ac:dyDescent="0.25">
      <c r="A40" s="126"/>
      <c r="B40" s="136" t="s">
        <v>171</v>
      </c>
      <c r="C40" s="137">
        <v>14.850000000000001</v>
      </c>
      <c r="D40" s="137">
        <v>11.47</v>
      </c>
      <c r="E40" s="126"/>
    </row>
    <row r="41" spans="1:5" ht="12" customHeight="1" x14ac:dyDescent="0.25">
      <c r="A41" s="126"/>
      <c r="B41" s="127" t="s">
        <v>146</v>
      </c>
      <c r="C41" s="128"/>
      <c r="D41" s="126"/>
      <c r="E41" s="126"/>
    </row>
    <row r="42" spans="1:5" ht="12.95" customHeight="1" x14ac:dyDescent="0.25">
      <c r="A42" s="131" t="s">
        <v>206</v>
      </c>
      <c r="B42" s="132" t="s">
        <v>207</v>
      </c>
      <c r="C42" s="126"/>
      <c r="D42" s="126"/>
      <c r="E42" s="126"/>
    </row>
    <row r="43" spans="1:5" ht="12.95" customHeight="1" x14ac:dyDescent="0.25">
      <c r="A43" s="133" t="s">
        <v>208</v>
      </c>
      <c r="B43" s="134" t="s">
        <v>209</v>
      </c>
      <c r="C43" s="135">
        <v>16.760000000000002</v>
      </c>
      <c r="D43" s="135">
        <v>6.04</v>
      </c>
      <c r="E43" s="126"/>
    </row>
    <row r="44" spans="1:5" ht="18" customHeight="1" x14ac:dyDescent="0.25">
      <c r="A44" s="133" t="s">
        <v>210</v>
      </c>
      <c r="B44" s="134" t="s">
        <v>211</v>
      </c>
      <c r="C44" s="135">
        <v>0.43</v>
      </c>
      <c r="D44" s="135">
        <v>0.33</v>
      </c>
      <c r="E44" s="126"/>
    </row>
    <row r="45" spans="1:5" ht="15" customHeight="1" x14ac:dyDescent="0.25">
      <c r="A45" s="126"/>
      <c r="B45" s="136" t="s">
        <v>171</v>
      </c>
      <c r="C45" s="137">
        <v>17.190000000000001</v>
      </c>
      <c r="D45" s="137">
        <v>6.37</v>
      </c>
      <c r="E45" s="126"/>
    </row>
    <row r="46" spans="1:5" ht="15" customHeight="1" x14ac:dyDescent="0.25">
      <c r="A46" s="126"/>
      <c r="B46" s="127" t="s">
        <v>146</v>
      </c>
      <c r="C46" s="128"/>
      <c r="D46" s="126"/>
      <c r="E46" s="126"/>
    </row>
    <row r="47" spans="1:5" ht="36.950000000000003" customHeight="1" x14ac:dyDescent="0.25">
      <c r="A47" s="126"/>
      <c r="B47" s="138" t="s">
        <v>212</v>
      </c>
      <c r="C47" s="139"/>
      <c r="D47" s="139"/>
      <c r="E47" s="126"/>
    </row>
    <row r="48" spans="1:5" ht="24" customHeight="1" x14ac:dyDescent="0.25">
      <c r="A48" s="126"/>
      <c r="B48" s="138" t="s">
        <v>213</v>
      </c>
      <c r="C48" s="139"/>
      <c r="D48" s="139"/>
      <c r="E48" s="139"/>
    </row>
    <row r="49" spans="1:5" ht="24" customHeight="1" x14ac:dyDescent="0.25">
      <c r="A49" s="126"/>
      <c r="B49" s="140"/>
      <c r="C49" s="141"/>
      <c r="D49" s="141"/>
      <c r="E49" s="141"/>
    </row>
    <row r="50" spans="1:5" ht="24" customHeight="1" x14ac:dyDescent="0.25">
      <c r="A50" s="126"/>
      <c r="B50" s="140"/>
      <c r="C50" s="141"/>
      <c r="D50" s="141"/>
      <c r="E50" s="141"/>
    </row>
    <row r="51" spans="1:5" ht="24" customHeight="1" x14ac:dyDescent="0.25">
      <c r="A51" s="126"/>
      <c r="B51" s="140"/>
      <c r="C51" s="141"/>
      <c r="D51" s="141"/>
      <c r="E51" s="141"/>
    </row>
    <row r="52" spans="1:5" ht="24" customHeight="1" x14ac:dyDescent="0.25">
      <c r="A52" s="126"/>
      <c r="B52" s="140"/>
      <c r="C52" s="141"/>
      <c r="D52" s="141"/>
      <c r="E52" s="141"/>
    </row>
    <row r="53" spans="1:5" ht="12" customHeight="1" x14ac:dyDescent="0.25">
      <c r="A53" s="126"/>
      <c r="B53" s="127" t="s">
        <v>146</v>
      </c>
      <c r="C53" s="128"/>
      <c r="D53" s="126"/>
      <c r="E53" s="126"/>
    </row>
    <row r="54" spans="1:5" ht="15" customHeight="1" x14ac:dyDescent="0.25">
      <c r="A54" s="130" t="s">
        <v>147</v>
      </c>
      <c r="B54" s="130" t="s">
        <v>148</v>
      </c>
      <c r="C54" s="130" t="s">
        <v>149</v>
      </c>
      <c r="D54" s="130" t="s">
        <v>150</v>
      </c>
      <c r="E54" s="126"/>
    </row>
    <row r="55" spans="1:5" ht="12" customHeight="1" x14ac:dyDescent="0.25">
      <c r="A55" s="126"/>
      <c r="B55" s="127" t="s">
        <v>146</v>
      </c>
      <c r="C55" s="128"/>
      <c r="D55" s="126"/>
      <c r="E55" s="126"/>
    </row>
    <row r="56" spans="1:5" ht="12.95" customHeight="1" x14ac:dyDescent="0.25">
      <c r="A56" s="131" t="s">
        <v>151</v>
      </c>
      <c r="B56" s="132" t="s">
        <v>152</v>
      </c>
      <c r="C56" s="126"/>
      <c r="D56" s="126"/>
      <c r="E56" s="126"/>
    </row>
    <row r="57" spans="1:5" ht="12.95" customHeight="1" x14ac:dyDescent="0.25">
      <c r="A57" s="133" t="s">
        <v>153</v>
      </c>
      <c r="B57" s="134" t="s">
        <v>154</v>
      </c>
      <c r="C57" s="135">
        <v>20</v>
      </c>
      <c r="D57" s="135">
        <v>20</v>
      </c>
      <c r="E57" s="126"/>
    </row>
    <row r="58" spans="1:5" ht="12.95" customHeight="1" x14ac:dyDescent="0.25">
      <c r="A58" s="133" t="s">
        <v>155</v>
      </c>
      <c r="B58" s="134" t="s">
        <v>156</v>
      </c>
      <c r="C58" s="135">
        <v>1.5</v>
      </c>
      <c r="D58" s="135">
        <v>1.5</v>
      </c>
      <c r="E58" s="126"/>
    </row>
    <row r="59" spans="1:5" ht="12.95" customHeight="1" x14ac:dyDescent="0.25">
      <c r="A59" s="133" t="s">
        <v>157</v>
      </c>
      <c r="B59" s="134" t="s">
        <v>158</v>
      </c>
      <c r="C59" s="135">
        <v>1</v>
      </c>
      <c r="D59" s="135">
        <v>1</v>
      </c>
      <c r="E59" s="126"/>
    </row>
    <row r="60" spans="1:5" ht="12.95" customHeight="1" x14ac:dyDescent="0.25">
      <c r="A60" s="133" t="s">
        <v>159</v>
      </c>
      <c r="B60" s="134" t="s">
        <v>160</v>
      </c>
      <c r="C60" s="135">
        <v>0.2</v>
      </c>
      <c r="D60" s="135">
        <v>0.2</v>
      </c>
      <c r="E60" s="126"/>
    </row>
    <row r="61" spans="1:5" ht="12.95" customHeight="1" x14ac:dyDescent="0.25">
      <c r="A61" s="133" t="s">
        <v>161</v>
      </c>
      <c r="B61" s="134" t="s">
        <v>162</v>
      </c>
      <c r="C61" s="135">
        <v>0.6</v>
      </c>
      <c r="D61" s="135">
        <v>0.6</v>
      </c>
      <c r="E61" s="126"/>
    </row>
    <row r="62" spans="1:5" ht="12.95" customHeight="1" x14ac:dyDescent="0.25">
      <c r="A62" s="133" t="s">
        <v>163</v>
      </c>
      <c r="B62" s="134" t="s">
        <v>164</v>
      </c>
      <c r="C62" s="135">
        <v>2.5</v>
      </c>
      <c r="D62" s="135">
        <v>2.5</v>
      </c>
      <c r="E62" s="126"/>
    </row>
    <row r="63" spans="1:5" ht="12.95" customHeight="1" x14ac:dyDescent="0.25">
      <c r="A63" s="133" t="s">
        <v>165</v>
      </c>
      <c r="B63" s="134" t="s">
        <v>166</v>
      </c>
      <c r="C63" s="135">
        <v>3</v>
      </c>
      <c r="D63" s="135">
        <v>3</v>
      </c>
      <c r="E63" s="126"/>
    </row>
    <row r="64" spans="1:5" ht="12.95" customHeight="1" x14ac:dyDescent="0.25">
      <c r="A64" s="133" t="s">
        <v>167</v>
      </c>
      <c r="B64" s="134" t="s">
        <v>168</v>
      </c>
      <c r="C64" s="135">
        <v>8</v>
      </c>
      <c r="D64" s="135">
        <v>8</v>
      </c>
      <c r="E64" s="126"/>
    </row>
    <row r="65" spans="1:5" ht="12.95" customHeight="1" x14ac:dyDescent="0.25">
      <c r="A65" s="133" t="s">
        <v>169</v>
      </c>
      <c r="B65" s="134" t="s">
        <v>170</v>
      </c>
      <c r="C65" s="135">
        <v>0</v>
      </c>
      <c r="D65" s="135">
        <v>0</v>
      </c>
      <c r="E65" s="126"/>
    </row>
    <row r="66" spans="1:5" ht="15" customHeight="1" x14ac:dyDescent="0.25">
      <c r="A66" s="126"/>
      <c r="B66" s="136" t="s">
        <v>171</v>
      </c>
      <c r="C66" s="137">
        <v>36.799999999999997</v>
      </c>
      <c r="D66" s="137">
        <v>36.799999999999997</v>
      </c>
      <c r="E66" s="126"/>
    </row>
    <row r="67" spans="1:5" ht="12" customHeight="1" x14ac:dyDescent="0.25">
      <c r="A67" s="126"/>
      <c r="B67" s="127" t="s">
        <v>146</v>
      </c>
      <c r="C67" s="128"/>
      <c r="D67" s="126"/>
      <c r="E67" s="126"/>
    </row>
    <row r="68" spans="1:5" ht="12.95" customHeight="1" x14ac:dyDescent="0.25">
      <c r="A68" s="131" t="s">
        <v>172</v>
      </c>
      <c r="B68" s="132" t="s">
        <v>173</v>
      </c>
      <c r="C68" s="126"/>
      <c r="D68" s="126"/>
      <c r="E68" s="126"/>
    </row>
    <row r="69" spans="1:5" ht="12.95" customHeight="1" x14ac:dyDescent="0.25">
      <c r="A69" s="133" t="s">
        <v>174</v>
      </c>
      <c r="B69" s="134" t="s">
        <v>175</v>
      </c>
      <c r="C69" s="135">
        <v>18.14</v>
      </c>
      <c r="D69" s="135">
        <v>0</v>
      </c>
      <c r="E69" s="126"/>
    </row>
    <row r="70" spans="1:5" ht="12.95" customHeight="1" x14ac:dyDescent="0.25">
      <c r="A70" s="133" t="s">
        <v>176</v>
      </c>
      <c r="B70" s="134" t="s">
        <v>177</v>
      </c>
      <c r="C70" s="135">
        <v>4.16</v>
      </c>
      <c r="D70" s="135">
        <v>0</v>
      </c>
      <c r="E70" s="126"/>
    </row>
    <row r="71" spans="1:5" ht="12.95" customHeight="1" x14ac:dyDescent="0.25">
      <c r="A71" s="133" t="s">
        <v>178</v>
      </c>
      <c r="B71" s="134" t="s">
        <v>179</v>
      </c>
      <c r="C71" s="135">
        <v>0.93</v>
      </c>
      <c r="D71" s="135">
        <v>0.7</v>
      </c>
      <c r="E71" s="126"/>
    </row>
    <row r="72" spans="1:5" ht="12.95" customHeight="1" x14ac:dyDescent="0.25">
      <c r="A72" s="133" t="s">
        <v>180</v>
      </c>
      <c r="B72" s="134" t="s">
        <v>181</v>
      </c>
      <c r="C72" s="135">
        <v>11.1</v>
      </c>
      <c r="D72" s="135">
        <v>8.33</v>
      </c>
      <c r="E72" s="126"/>
    </row>
    <row r="73" spans="1:5" ht="12.95" customHeight="1" x14ac:dyDescent="0.25">
      <c r="A73" s="133" t="s">
        <v>182</v>
      </c>
      <c r="B73" s="134" t="s">
        <v>183</v>
      </c>
      <c r="C73" s="135">
        <v>7.0000000000000007E-2</v>
      </c>
      <c r="D73" s="135">
        <v>0.05</v>
      </c>
      <c r="E73" s="126"/>
    </row>
    <row r="74" spans="1:5" ht="12.95" customHeight="1" x14ac:dyDescent="0.25">
      <c r="A74" s="133" t="s">
        <v>184</v>
      </c>
      <c r="B74" s="134" t="s">
        <v>185</v>
      </c>
      <c r="C74" s="135">
        <v>0.74</v>
      </c>
      <c r="D74" s="135">
        <v>0.56000000000000005</v>
      </c>
      <c r="E74" s="126"/>
    </row>
    <row r="75" spans="1:5" ht="12.95" customHeight="1" x14ac:dyDescent="0.25">
      <c r="A75" s="133" t="s">
        <v>186</v>
      </c>
      <c r="B75" s="134" t="s">
        <v>187</v>
      </c>
      <c r="C75" s="135">
        <v>2.83</v>
      </c>
      <c r="D75" s="135">
        <v>0</v>
      </c>
      <c r="E75" s="126"/>
    </row>
    <row r="76" spans="1:5" ht="12.95" customHeight="1" x14ac:dyDescent="0.25">
      <c r="A76" s="133" t="s">
        <v>188</v>
      </c>
      <c r="B76" s="134" t="s">
        <v>189</v>
      </c>
      <c r="C76" s="135">
        <v>0.11</v>
      </c>
      <c r="D76" s="135">
        <v>0.08</v>
      </c>
      <c r="E76" s="126"/>
    </row>
    <row r="77" spans="1:5" ht="12.95" customHeight="1" x14ac:dyDescent="0.25">
      <c r="A77" s="133" t="s">
        <v>190</v>
      </c>
      <c r="B77" s="134" t="s">
        <v>191</v>
      </c>
      <c r="C77" s="135">
        <v>10.86</v>
      </c>
      <c r="D77" s="135">
        <v>8.15</v>
      </c>
      <c r="E77" s="126"/>
    </row>
    <row r="78" spans="1:5" ht="12.95" customHeight="1" x14ac:dyDescent="0.25">
      <c r="A78" s="133" t="s">
        <v>192</v>
      </c>
      <c r="B78" s="134" t="s">
        <v>193</v>
      </c>
      <c r="C78" s="135">
        <v>0.03</v>
      </c>
      <c r="D78" s="135">
        <v>0.02</v>
      </c>
      <c r="E78" s="126"/>
    </row>
    <row r="79" spans="1:5" ht="15" customHeight="1" x14ac:dyDescent="0.25">
      <c r="A79" s="126"/>
      <c r="B79" s="136" t="s">
        <v>171</v>
      </c>
      <c r="C79" s="137">
        <v>48.97</v>
      </c>
      <c r="D79" s="137">
        <v>17.89</v>
      </c>
      <c r="E79" s="126"/>
    </row>
    <row r="80" spans="1:5" ht="12" customHeight="1" x14ac:dyDescent="0.25">
      <c r="A80" s="126"/>
      <c r="B80" s="127" t="s">
        <v>146</v>
      </c>
      <c r="C80" s="128"/>
      <c r="D80" s="126"/>
      <c r="E80" s="126"/>
    </row>
    <row r="81" spans="1:5" ht="12.95" customHeight="1" x14ac:dyDescent="0.25">
      <c r="A81" s="131" t="s">
        <v>194</v>
      </c>
      <c r="B81" s="132" t="s">
        <v>195</v>
      </c>
      <c r="C81" s="126"/>
      <c r="D81" s="126"/>
      <c r="E81" s="126"/>
    </row>
    <row r="82" spans="1:5" ht="12.95" customHeight="1" x14ac:dyDescent="0.25">
      <c r="A82" s="133" t="s">
        <v>196</v>
      </c>
      <c r="B82" s="134" t="s">
        <v>197</v>
      </c>
      <c r="C82" s="135">
        <v>7.14</v>
      </c>
      <c r="D82" s="135">
        <v>5.36</v>
      </c>
      <c r="E82" s="126"/>
    </row>
    <row r="83" spans="1:5" ht="12.95" customHeight="1" x14ac:dyDescent="0.25">
      <c r="A83" s="133" t="s">
        <v>198</v>
      </c>
      <c r="B83" s="134" t="s">
        <v>199</v>
      </c>
      <c r="C83" s="135">
        <v>0.17</v>
      </c>
      <c r="D83" s="135">
        <v>0.13</v>
      </c>
      <c r="E83" s="126"/>
    </row>
    <row r="84" spans="1:5" ht="12.95" customHeight="1" x14ac:dyDescent="0.25">
      <c r="A84" s="133" t="s">
        <v>200</v>
      </c>
      <c r="B84" s="134" t="s">
        <v>201</v>
      </c>
      <c r="C84" s="135">
        <v>3.2</v>
      </c>
      <c r="D84" s="135">
        <v>2.41</v>
      </c>
      <c r="E84" s="126"/>
    </row>
    <row r="85" spans="1:5" ht="12.95" customHeight="1" x14ac:dyDescent="0.25">
      <c r="A85" s="133" t="s">
        <v>202</v>
      </c>
      <c r="B85" s="134" t="s">
        <v>203</v>
      </c>
      <c r="C85" s="135">
        <v>5.31</v>
      </c>
      <c r="D85" s="135">
        <v>3.99</v>
      </c>
      <c r="E85" s="126"/>
    </row>
    <row r="86" spans="1:5" ht="12.95" customHeight="1" x14ac:dyDescent="0.25">
      <c r="A86" s="133" t="s">
        <v>204</v>
      </c>
      <c r="B86" s="134" t="s">
        <v>205</v>
      </c>
      <c r="C86" s="135">
        <v>0.6</v>
      </c>
      <c r="D86" s="135">
        <v>0.45</v>
      </c>
      <c r="E86" s="126"/>
    </row>
    <row r="87" spans="1:5" ht="15" customHeight="1" x14ac:dyDescent="0.25">
      <c r="A87" s="126"/>
      <c r="B87" s="136" t="s">
        <v>171</v>
      </c>
      <c r="C87" s="137">
        <v>16.420000000000002</v>
      </c>
      <c r="D87" s="137">
        <v>12.34</v>
      </c>
      <c r="E87" s="126"/>
    </row>
    <row r="88" spans="1:5" ht="12" customHeight="1" x14ac:dyDescent="0.25">
      <c r="A88" s="126"/>
      <c r="B88" s="127" t="s">
        <v>146</v>
      </c>
      <c r="C88" s="128"/>
      <c r="D88" s="126"/>
      <c r="E88" s="126"/>
    </row>
    <row r="89" spans="1:5" ht="12.95" customHeight="1" x14ac:dyDescent="0.25">
      <c r="A89" s="131" t="s">
        <v>206</v>
      </c>
      <c r="B89" s="132" t="s">
        <v>207</v>
      </c>
      <c r="C89" s="126"/>
      <c r="D89" s="126"/>
      <c r="E89" s="126"/>
    </row>
    <row r="90" spans="1:5" ht="12.95" customHeight="1" x14ac:dyDescent="0.25">
      <c r="A90" s="133" t="s">
        <v>208</v>
      </c>
      <c r="B90" s="134" t="s">
        <v>209</v>
      </c>
      <c r="C90" s="135">
        <v>18.02</v>
      </c>
      <c r="D90" s="135">
        <v>6.58</v>
      </c>
      <c r="E90" s="126"/>
    </row>
    <row r="91" spans="1:5" ht="18" customHeight="1" x14ac:dyDescent="0.25">
      <c r="A91" s="133" t="s">
        <v>210</v>
      </c>
      <c r="B91" s="134" t="s">
        <v>211</v>
      </c>
      <c r="C91" s="135">
        <v>0.63</v>
      </c>
      <c r="D91" s="135">
        <v>0.48</v>
      </c>
      <c r="E91" s="126"/>
    </row>
    <row r="92" spans="1:5" ht="15" customHeight="1" x14ac:dyDescent="0.25">
      <c r="A92" s="126"/>
      <c r="B92" s="136" t="s">
        <v>171</v>
      </c>
      <c r="C92" s="137">
        <v>18.649999999999999</v>
      </c>
      <c r="D92" s="137">
        <v>7.0600000000000005</v>
      </c>
      <c r="E92" s="126"/>
    </row>
    <row r="93" spans="1:5" ht="15" customHeight="1" x14ac:dyDescent="0.25">
      <c r="A93" s="126"/>
      <c r="B93" s="127" t="s">
        <v>146</v>
      </c>
      <c r="C93" s="128"/>
      <c r="D93" s="126"/>
      <c r="E93" s="126"/>
    </row>
    <row r="94" spans="1:5" ht="36.950000000000003" customHeight="1" x14ac:dyDescent="0.25">
      <c r="A94" s="126"/>
      <c r="B94" s="138" t="s">
        <v>214</v>
      </c>
      <c r="C94" s="139"/>
      <c r="D94" s="139"/>
      <c r="E94" s="126"/>
    </row>
    <row r="95" spans="1:5" ht="24" customHeight="1" x14ac:dyDescent="0.25">
      <c r="A95" s="126"/>
      <c r="B95" s="138" t="s">
        <v>213</v>
      </c>
      <c r="C95" s="139"/>
      <c r="D95" s="139"/>
      <c r="E95" s="139"/>
    </row>
    <row r="96" spans="1:5" ht="12" customHeight="1" x14ac:dyDescent="0.25">
      <c r="A96" s="126"/>
      <c r="B96" s="127" t="s">
        <v>146</v>
      </c>
      <c r="C96" s="128"/>
      <c r="D96" s="126"/>
      <c r="E96" s="126"/>
    </row>
    <row r="97" spans="1:5" ht="12" customHeight="1" x14ac:dyDescent="0.25">
      <c r="A97" s="126"/>
      <c r="B97" s="142"/>
      <c r="C97" s="143"/>
      <c r="D97" s="126"/>
      <c r="E97" s="126"/>
    </row>
    <row r="98" spans="1:5" ht="12" customHeight="1" x14ac:dyDescent="0.25">
      <c r="A98" s="126"/>
      <c r="B98" s="142"/>
      <c r="C98" s="143"/>
      <c r="D98" s="126"/>
      <c r="E98" s="126"/>
    </row>
    <row r="99" spans="1:5" ht="12" customHeight="1" x14ac:dyDescent="0.25">
      <c r="A99" s="126"/>
      <c r="B99" s="142"/>
      <c r="C99" s="143"/>
      <c r="D99" s="126"/>
      <c r="E99" s="126"/>
    </row>
    <row r="100" spans="1:5" ht="12" customHeight="1" x14ac:dyDescent="0.25">
      <c r="A100" s="126"/>
      <c r="B100" s="142"/>
      <c r="C100" s="143"/>
      <c r="D100" s="126"/>
      <c r="E100" s="126"/>
    </row>
    <row r="101" spans="1:5" ht="12" customHeight="1" x14ac:dyDescent="0.25">
      <c r="A101" s="126"/>
      <c r="B101" s="142"/>
      <c r="C101" s="143"/>
      <c r="D101" s="126"/>
      <c r="E101" s="126"/>
    </row>
    <row r="102" spans="1:5" ht="12" customHeight="1" x14ac:dyDescent="0.25">
      <c r="A102" s="126"/>
      <c r="B102" s="142"/>
      <c r="C102" s="143"/>
      <c r="D102" s="126"/>
      <c r="E102" s="126"/>
    </row>
    <row r="103" spans="1:5" ht="12" customHeight="1" x14ac:dyDescent="0.25">
      <c r="A103" s="126"/>
      <c r="B103" s="142"/>
      <c r="C103" s="143"/>
      <c r="D103" s="126"/>
      <c r="E103" s="126"/>
    </row>
    <row r="104" spans="1:5" ht="12" customHeight="1" x14ac:dyDescent="0.25">
      <c r="A104" s="126"/>
      <c r="B104" s="142"/>
      <c r="C104" s="143"/>
      <c r="D104" s="126"/>
      <c r="E104" s="126"/>
    </row>
    <row r="105" spans="1:5" ht="12" customHeight="1" x14ac:dyDescent="0.25">
      <c r="A105" s="126"/>
      <c r="B105" s="142"/>
      <c r="C105" s="143"/>
      <c r="D105" s="126"/>
      <c r="E105" s="126"/>
    </row>
    <row r="106" spans="1:5" ht="12" customHeight="1" x14ac:dyDescent="0.25">
      <c r="A106" s="126"/>
      <c r="B106" s="142"/>
      <c r="C106" s="143"/>
      <c r="D106" s="126"/>
      <c r="E106" s="126"/>
    </row>
    <row r="107" spans="1:5" ht="12" customHeight="1" x14ac:dyDescent="0.25">
      <c r="A107" s="126"/>
      <c r="B107" s="142"/>
      <c r="C107" s="143"/>
      <c r="D107" s="126"/>
      <c r="E107" s="126"/>
    </row>
    <row r="108" spans="1:5" ht="12" customHeight="1" x14ac:dyDescent="0.25">
      <c r="A108" s="126"/>
      <c r="B108" s="142"/>
      <c r="C108" s="143"/>
      <c r="D108" s="126"/>
      <c r="E108" s="126"/>
    </row>
    <row r="109" spans="1:5" ht="12" customHeight="1" x14ac:dyDescent="0.25">
      <c r="A109" s="126"/>
      <c r="B109" s="142"/>
      <c r="C109" s="143"/>
      <c r="D109" s="126"/>
      <c r="E109" s="126"/>
    </row>
    <row r="110" spans="1:5" ht="12" customHeight="1" x14ac:dyDescent="0.25">
      <c r="A110" s="126"/>
      <c r="B110" s="142"/>
      <c r="C110" s="143"/>
      <c r="D110" s="126"/>
      <c r="E110" s="126"/>
    </row>
    <row r="111" spans="1:5" ht="12" customHeight="1" x14ac:dyDescent="0.25">
      <c r="A111" s="126"/>
      <c r="B111" s="142"/>
      <c r="C111" s="143"/>
      <c r="D111" s="126"/>
      <c r="E111" s="126"/>
    </row>
    <row r="112" spans="1:5" ht="15" customHeight="1" x14ac:dyDescent="0.25">
      <c r="A112" s="130" t="s">
        <v>147</v>
      </c>
      <c r="B112" s="130" t="s">
        <v>148</v>
      </c>
      <c r="C112" s="130" t="s">
        <v>149</v>
      </c>
      <c r="D112" s="130" t="s">
        <v>150</v>
      </c>
      <c r="E112" s="126"/>
    </row>
    <row r="113" spans="1:5" ht="12" customHeight="1" x14ac:dyDescent="0.25">
      <c r="A113" s="126"/>
      <c r="B113" s="127" t="s">
        <v>146</v>
      </c>
      <c r="C113" s="128"/>
      <c r="D113" s="126"/>
      <c r="E113" s="126"/>
    </row>
    <row r="114" spans="1:5" ht="12.95" customHeight="1" x14ac:dyDescent="0.25">
      <c r="A114" s="131" t="s">
        <v>151</v>
      </c>
      <c r="B114" s="132" t="s">
        <v>152</v>
      </c>
      <c r="C114" s="126"/>
      <c r="D114" s="126"/>
      <c r="E114" s="126"/>
    </row>
    <row r="115" spans="1:5" ht="12.95" customHeight="1" x14ac:dyDescent="0.25">
      <c r="A115" s="133" t="s">
        <v>153</v>
      </c>
      <c r="B115" s="134" t="s">
        <v>154</v>
      </c>
      <c r="C115" s="135">
        <v>0</v>
      </c>
      <c r="D115" s="135">
        <v>0</v>
      </c>
      <c r="E115" s="126"/>
    </row>
    <row r="116" spans="1:5" ht="12.95" customHeight="1" x14ac:dyDescent="0.25">
      <c r="A116" s="133" t="s">
        <v>155</v>
      </c>
      <c r="B116" s="134" t="s">
        <v>156</v>
      </c>
      <c r="C116" s="135">
        <v>1.5</v>
      </c>
      <c r="D116" s="135">
        <v>1.5</v>
      </c>
      <c r="E116" s="126"/>
    </row>
    <row r="117" spans="1:5" ht="12.95" customHeight="1" x14ac:dyDescent="0.25">
      <c r="A117" s="133" t="s">
        <v>157</v>
      </c>
      <c r="B117" s="134" t="s">
        <v>158</v>
      </c>
      <c r="C117" s="135">
        <v>1</v>
      </c>
      <c r="D117" s="135">
        <v>1</v>
      </c>
      <c r="E117" s="126"/>
    </row>
    <row r="118" spans="1:5" ht="12.95" customHeight="1" x14ac:dyDescent="0.25">
      <c r="A118" s="133" t="s">
        <v>159</v>
      </c>
      <c r="B118" s="134" t="s">
        <v>160</v>
      </c>
      <c r="C118" s="135">
        <v>0.2</v>
      </c>
      <c r="D118" s="135">
        <v>0.2</v>
      </c>
      <c r="E118" s="126"/>
    </row>
    <row r="119" spans="1:5" ht="12.95" customHeight="1" x14ac:dyDescent="0.25">
      <c r="A119" s="133" t="s">
        <v>161</v>
      </c>
      <c r="B119" s="134" t="s">
        <v>162</v>
      </c>
      <c r="C119" s="135">
        <v>0.6</v>
      </c>
      <c r="D119" s="135">
        <v>0.6</v>
      </c>
      <c r="E119" s="126"/>
    </row>
    <row r="120" spans="1:5" ht="12.95" customHeight="1" x14ac:dyDescent="0.25">
      <c r="A120" s="133" t="s">
        <v>163</v>
      </c>
      <c r="B120" s="134" t="s">
        <v>164</v>
      </c>
      <c r="C120" s="135">
        <v>2.5</v>
      </c>
      <c r="D120" s="135">
        <v>2.5</v>
      </c>
      <c r="E120" s="126"/>
    </row>
    <row r="121" spans="1:5" ht="12.95" customHeight="1" x14ac:dyDescent="0.25">
      <c r="A121" s="133" t="s">
        <v>165</v>
      </c>
      <c r="B121" s="134" t="s">
        <v>166</v>
      </c>
      <c r="C121" s="135">
        <v>3</v>
      </c>
      <c r="D121" s="135">
        <v>3</v>
      </c>
      <c r="E121" s="126"/>
    </row>
    <row r="122" spans="1:5" ht="12.95" customHeight="1" x14ac:dyDescent="0.25">
      <c r="A122" s="133" t="s">
        <v>167</v>
      </c>
      <c r="B122" s="134" t="s">
        <v>168</v>
      </c>
      <c r="C122" s="135">
        <v>8</v>
      </c>
      <c r="D122" s="135">
        <v>8</v>
      </c>
      <c r="E122" s="126"/>
    </row>
    <row r="123" spans="1:5" ht="12.95" customHeight="1" x14ac:dyDescent="0.25">
      <c r="A123" s="133" t="s">
        <v>169</v>
      </c>
      <c r="B123" s="134" t="s">
        <v>170</v>
      </c>
      <c r="C123" s="135">
        <v>0</v>
      </c>
      <c r="D123" s="135">
        <v>0</v>
      </c>
      <c r="E123" s="126"/>
    </row>
    <row r="124" spans="1:5" ht="15" customHeight="1" x14ac:dyDescent="0.25">
      <c r="A124" s="126"/>
      <c r="B124" s="136" t="s">
        <v>171</v>
      </c>
      <c r="C124" s="137">
        <v>16.8</v>
      </c>
      <c r="D124" s="137">
        <v>16.8</v>
      </c>
      <c r="E124" s="126"/>
    </row>
    <row r="125" spans="1:5" ht="12" customHeight="1" x14ac:dyDescent="0.25">
      <c r="A125" s="126"/>
      <c r="B125" s="127" t="s">
        <v>146</v>
      </c>
      <c r="C125" s="128"/>
      <c r="D125" s="126"/>
      <c r="E125" s="126"/>
    </row>
    <row r="126" spans="1:5" ht="12.95" customHeight="1" x14ac:dyDescent="0.25">
      <c r="A126" s="131" t="s">
        <v>172</v>
      </c>
      <c r="B126" s="132" t="s">
        <v>173</v>
      </c>
      <c r="C126" s="126"/>
      <c r="D126" s="126"/>
      <c r="E126" s="126"/>
    </row>
    <row r="127" spans="1:5" ht="12.95" customHeight="1" x14ac:dyDescent="0.25">
      <c r="A127" s="133" t="s">
        <v>174</v>
      </c>
      <c r="B127" s="134" t="s">
        <v>175</v>
      </c>
      <c r="C127" s="135">
        <v>18.12</v>
      </c>
      <c r="D127" s="135">
        <v>0</v>
      </c>
      <c r="E127" s="126"/>
    </row>
    <row r="128" spans="1:5" ht="12.95" customHeight="1" x14ac:dyDescent="0.25">
      <c r="A128" s="133" t="s">
        <v>176</v>
      </c>
      <c r="B128" s="134" t="s">
        <v>177</v>
      </c>
      <c r="C128" s="135">
        <v>4.16</v>
      </c>
      <c r="D128" s="135">
        <v>0</v>
      </c>
      <c r="E128" s="126"/>
    </row>
    <row r="129" spans="1:5" ht="12.95" customHeight="1" x14ac:dyDescent="0.25">
      <c r="A129" s="133" t="s">
        <v>178</v>
      </c>
      <c r="B129" s="134" t="s">
        <v>179</v>
      </c>
      <c r="C129" s="135">
        <v>0.94</v>
      </c>
      <c r="D129" s="135">
        <v>0.71</v>
      </c>
      <c r="E129" s="126"/>
    </row>
    <row r="130" spans="1:5" ht="12.95" customHeight="1" x14ac:dyDescent="0.25">
      <c r="A130" s="133" t="s">
        <v>180</v>
      </c>
      <c r="B130" s="134" t="s">
        <v>181</v>
      </c>
      <c r="C130" s="135">
        <v>11.03</v>
      </c>
      <c r="D130" s="135">
        <v>8.33</v>
      </c>
      <c r="E130" s="126"/>
    </row>
    <row r="131" spans="1:5" ht="12.95" customHeight="1" x14ac:dyDescent="0.25">
      <c r="A131" s="133" t="s">
        <v>182</v>
      </c>
      <c r="B131" s="134" t="s">
        <v>183</v>
      </c>
      <c r="C131" s="135">
        <v>7.0000000000000007E-2</v>
      </c>
      <c r="D131" s="135">
        <v>0.06</v>
      </c>
      <c r="E131" s="126"/>
    </row>
    <row r="132" spans="1:5" ht="12.95" customHeight="1" x14ac:dyDescent="0.25">
      <c r="A132" s="133" t="s">
        <v>184</v>
      </c>
      <c r="B132" s="134" t="s">
        <v>185</v>
      </c>
      <c r="C132" s="135">
        <v>0.74</v>
      </c>
      <c r="D132" s="135">
        <v>0.56000000000000005</v>
      </c>
      <c r="E132" s="126"/>
    </row>
    <row r="133" spans="1:5" ht="12.95" customHeight="1" x14ac:dyDescent="0.25">
      <c r="A133" s="133" t="s">
        <v>186</v>
      </c>
      <c r="B133" s="134" t="s">
        <v>187</v>
      </c>
      <c r="C133" s="135">
        <v>2.69</v>
      </c>
      <c r="D133" s="135">
        <v>0</v>
      </c>
      <c r="E133" s="126"/>
    </row>
    <row r="134" spans="1:5" ht="12.95" customHeight="1" x14ac:dyDescent="0.25">
      <c r="A134" s="133" t="s">
        <v>188</v>
      </c>
      <c r="B134" s="134" t="s">
        <v>189</v>
      </c>
      <c r="C134" s="135">
        <v>0.11</v>
      </c>
      <c r="D134" s="135">
        <v>0.09</v>
      </c>
      <c r="E134" s="126"/>
    </row>
    <row r="135" spans="1:5" ht="12.95" customHeight="1" x14ac:dyDescent="0.25">
      <c r="A135" s="133" t="s">
        <v>190</v>
      </c>
      <c r="B135" s="134" t="s">
        <v>191</v>
      </c>
      <c r="C135" s="135">
        <v>9.9</v>
      </c>
      <c r="D135" s="135">
        <v>7.48</v>
      </c>
      <c r="E135" s="126"/>
    </row>
    <row r="136" spans="1:5" ht="12.95" customHeight="1" x14ac:dyDescent="0.25">
      <c r="A136" s="133" t="s">
        <v>192</v>
      </c>
      <c r="B136" s="134" t="s">
        <v>193</v>
      </c>
      <c r="C136" s="135">
        <v>0.03</v>
      </c>
      <c r="D136" s="135">
        <v>0.02</v>
      </c>
      <c r="E136" s="126"/>
    </row>
    <row r="137" spans="1:5" ht="15" customHeight="1" x14ac:dyDescent="0.25">
      <c r="A137" s="126"/>
      <c r="B137" s="136" t="s">
        <v>171</v>
      </c>
      <c r="C137" s="137">
        <v>47.79</v>
      </c>
      <c r="D137" s="137">
        <v>17.25</v>
      </c>
      <c r="E137" s="126"/>
    </row>
    <row r="138" spans="1:5" ht="12" customHeight="1" x14ac:dyDescent="0.25">
      <c r="A138" s="126"/>
      <c r="B138" s="127" t="s">
        <v>146</v>
      </c>
      <c r="C138" s="128"/>
      <c r="D138" s="126"/>
      <c r="E138" s="126"/>
    </row>
    <row r="139" spans="1:5" ht="12.95" customHeight="1" x14ac:dyDescent="0.25">
      <c r="A139" s="131" t="s">
        <v>194</v>
      </c>
      <c r="B139" s="132" t="s">
        <v>195</v>
      </c>
      <c r="C139" s="126"/>
      <c r="D139" s="126"/>
      <c r="E139" s="126"/>
    </row>
    <row r="140" spans="1:5" ht="12.95" customHeight="1" x14ac:dyDescent="0.25">
      <c r="A140" s="133" t="s">
        <v>196</v>
      </c>
      <c r="B140" s="134" t="s">
        <v>197</v>
      </c>
      <c r="C140" s="135">
        <v>6.27</v>
      </c>
      <c r="D140" s="135">
        <v>4.74</v>
      </c>
      <c r="E140" s="126"/>
    </row>
    <row r="141" spans="1:5" ht="12.95" customHeight="1" x14ac:dyDescent="0.25">
      <c r="A141" s="133" t="s">
        <v>198</v>
      </c>
      <c r="B141" s="134" t="s">
        <v>199</v>
      </c>
      <c r="C141" s="135">
        <v>0.15</v>
      </c>
      <c r="D141" s="135">
        <v>0.11</v>
      </c>
      <c r="E141" s="126"/>
    </row>
    <row r="142" spans="1:5" ht="12.95" customHeight="1" x14ac:dyDescent="0.25">
      <c r="A142" s="133" t="s">
        <v>200</v>
      </c>
      <c r="B142" s="134" t="s">
        <v>201</v>
      </c>
      <c r="C142" s="135">
        <v>4.2300000000000004</v>
      </c>
      <c r="D142" s="135">
        <v>3.19</v>
      </c>
      <c r="E142" s="126"/>
    </row>
    <row r="143" spans="1:5" ht="12.95" customHeight="1" x14ac:dyDescent="0.25">
      <c r="A143" s="133" t="s">
        <v>202</v>
      </c>
      <c r="B143" s="134" t="s">
        <v>203</v>
      </c>
      <c r="C143" s="135">
        <v>5.09</v>
      </c>
      <c r="D143" s="135">
        <v>3.84</v>
      </c>
      <c r="E143" s="126"/>
    </row>
    <row r="144" spans="1:5" ht="12.95" customHeight="1" x14ac:dyDescent="0.25">
      <c r="A144" s="133" t="s">
        <v>204</v>
      </c>
      <c r="B144" s="134" t="s">
        <v>205</v>
      </c>
      <c r="C144" s="135">
        <v>0.53</v>
      </c>
      <c r="D144" s="135">
        <v>0.4</v>
      </c>
      <c r="E144" s="126"/>
    </row>
    <row r="145" spans="1:5" ht="15" customHeight="1" x14ac:dyDescent="0.25">
      <c r="A145" s="126"/>
      <c r="B145" s="136" t="s">
        <v>171</v>
      </c>
      <c r="C145" s="137">
        <v>16.27</v>
      </c>
      <c r="D145" s="137">
        <v>12.280000000000001</v>
      </c>
      <c r="E145" s="126"/>
    </row>
    <row r="146" spans="1:5" ht="12" customHeight="1" x14ac:dyDescent="0.25">
      <c r="A146" s="126"/>
      <c r="B146" s="127" t="s">
        <v>146</v>
      </c>
      <c r="C146" s="128"/>
      <c r="D146" s="126"/>
      <c r="E146" s="126"/>
    </row>
    <row r="147" spans="1:5" ht="12.95" customHeight="1" x14ac:dyDescent="0.25">
      <c r="A147" s="131" t="s">
        <v>206</v>
      </c>
      <c r="B147" s="132" t="s">
        <v>207</v>
      </c>
      <c r="C147" s="126"/>
      <c r="D147" s="126"/>
      <c r="E147" s="126"/>
    </row>
    <row r="148" spans="1:5" ht="12.95" customHeight="1" x14ac:dyDescent="0.25">
      <c r="A148" s="133" t="s">
        <v>208</v>
      </c>
      <c r="B148" s="134" t="s">
        <v>209</v>
      </c>
      <c r="C148" s="135">
        <v>8.0299999999999994</v>
      </c>
      <c r="D148" s="135">
        <v>2.9</v>
      </c>
      <c r="E148" s="126"/>
    </row>
    <row r="149" spans="1:5" ht="18" customHeight="1" x14ac:dyDescent="0.25">
      <c r="A149" s="133" t="s">
        <v>210</v>
      </c>
      <c r="B149" s="134" t="s">
        <v>211</v>
      </c>
      <c r="C149" s="135">
        <v>0.53</v>
      </c>
      <c r="D149" s="135">
        <v>0.4</v>
      </c>
      <c r="E149" s="126"/>
    </row>
    <row r="150" spans="1:5" ht="15" customHeight="1" x14ac:dyDescent="0.25">
      <c r="A150" s="126"/>
      <c r="B150" s="136" t="s">
        <v>171</v>
      </c>
      <c r="C150" s="137">
        <v>8.5599999999999987</v>
      </c>
      <c r="D150" s="137">
        <v>3.3</v>
      </c>
      <c r="E150" s="126"/>
    </row>
    <row r="151" spans="1:5" ht="15" customHeight="1" x14ac:dyDescent="0.25">
      <c r="A151" s="126"/>
      <c r="B151" s="127" t="s">
        <v>146</v>
      </c>
      <c r="C151" s="128"/>
      <c r="D151" s="126"/>
      <c r="E151" s="126"/>
    </row>
    <row r="152" spans="1:5" ht="36.950000000000003" customHeight="1" x14ac:dyDescent="0.25">
      <c r="A152" s="126"/>
      <c r="B152" s="138" t="s">
        <v>215</v>
      </c>
      <c r="C152" s="139"/>
      <c r="D152" s="139"/>
      <c r="E152" s="126"/>
    </row>
    <row r="153" spans="1:5" ht="24" customHeight="1" x14ac:dyDescent="0.25">
      <c r="A153" s="126"/>
      <c r="B153" s="138" t="s">
        <v>213</v>
      </c>
      <c r="C153" s="139"/>
      <c r="D153" s="139"/>
      <c r="E153" s="139"/>
    </row>
    <row r="154" spans="1:5" ht="12" customHeight="1" x14ac:dyDescent="0.25">
      <c r="A154" s="126"/>
      <c r="B154" s="127" t="s">
        <v>146</v>
      </c>
      <c r="C154" s="128"/>
      <c r="D154" s="126"/>
      <c r="E154" s="126"/>
    </row>
    <row r="155" spans="1:5" ht="12" customHeight="1" x14ac:dyDescent="0.25">
      <c r="A155" s="126"/>
      <c r="B155" s="142"/>
      <c r="C155" s="143"/>
      <c r="D155" s="126"/>
      <c r="E155" s="126"/>
    </row>
    <row r="156" spans="1:5" ht="12" customHeight="1" x14ac:dyDescent="0.25">
      <c r="A156" s="126"/>
      <c r="B156" s="142"/>
      <c r="C156" s="143"/>
      <c r="D156" s="126"/>
      <c r="E156" s="126"/>
    </row>
    <row r="157" spans="1:5" ht="12" customHeight="1" x14ac:dyDescent="0.25">
      <c r="A157" s="126"/>
      <c r="B157" s="142"/>
      <c r="C157" s="143"/>
      <c r="D157" s="126"/>
      <c r="E157" s="126"/>
    </row>
    <row r="158" spans="1:5" ht="12" customHeight="1" x14ac:dyDescent="0.25">
      <c r="A158" s="126"/>
      <c r="B158" s="142"/>
      <c r="C158" s="143"/>
      <c r="D158" s="126"/>
      <c r="E158" s="126"/>
    </row>
    <row r="159" spans="1:5" ht="12" customHeight="1" x14ac:dyDescent="0.25">
      <c r="A159" s="126"/>
      <c r="B159" s="142"/>
      <c r="C159" s="143"/>
      <c r="D159" s="126"/>
      <c r="E159" s="126"/>
    </row>
    <row r="160" spans="1:5" ht="12" customHeight="1" x14ac:dyDescent="0.25">
      <c r="A160" s="126"/>
      <c r="B160" s="142"/>
      <c r="C160" s="143"/>
      <c r="D160" s="126"/>
      <c r="E160" s="126"/>
    </row>
    <row r="161" spans="1:5" ht="12" customHeight="1" x14ac:dyDescent="0.25">
      <c r="A161" s="126"/>
      <c r="B161" s="142"/>
      <c r="C161" s="143"/>
      <c r="D161" s="126"/>
      <c r="E161" s="126"/>
    </row>
    <row r="162" spans="1:5" ht="12" customHeight="1" x14ac:dyDescent="0.25">
      <c r="A162" s="126"/>
      <c r="B162" s="142"/>
      <c r="C162" s="143"/>
      <c r="D162" s="126"/>
      <c r="E162" s="126"/>
    </row>
    <row r="163" spans="1:5" ht="12" customHeight="1" x14ac:dyDescent="0.25">
      <c r="A163" s="126"/>
      <c r="B163" s="142"/>
      <c r="C163" s="143"/>
      <c r="D163" s="126"/>
      <c r="E163" s="126"/>
    </row>
    <row r="164" spans="1:5" ht="12" customHeight="1" x14ac:dyDescent="0.25">
      <c r="A164" s="126"/>
      <c r="B164" s="142"/>
      <c r="C164" s="143"/>
      <c r="D164" s="126"/>
      <c r="E164" s="126"/>
    </row>
    <row r="165" spans="1:5" ht="12" customHeight="1" x14ac:dyDescent="0.25">
      <c r="A165" s="126"/>
      <c r="B165" s="142"/>
      <c r="C165" s="143"/>
      <c r="D165" s="126"/>
      <c r="E165" s="126"/>
    </row>
    <row r="166" spans="1:5" ht="12" customHeight="1" x14ac:dyDescent="0.25">
      <c r="A166" s="126"/>
      <c r="B166" s="142"/>
      <c r="C166" s="143"/>
      <c r="D166" s="126"/>
      <c r="E166" s="126"/>
    </row>
    <row r="167" spans="1:5" ht="12" customHeight="1" x14ac:dyDescent="0.25">
      <c r="A167" s="126"/>
      <c r="B167" s="142"/>
      <c r="C167" s="143"/>
      <c r="D167" s="126"/>
      <c r="E167" s="126"/>
    </row>
    <row r="168" spans="1:5" ht="12" customHeight="1" x14ac:dyDescent="0.25">
      <c r="A168" s="126"/>
      <c r="B168" s="142"/>
      <c r="C168" s="143"/>
      <c r="D168" s="126"/>
      <c r="E168" s="126"/>
    </row>
    <row r="169" spans="1:5" ht="12" customHeight="1" x14ac:dyDescent="0.25">
      <c r="A169" s="126"/>
      <c r="B169" s="142"/>
      <c r="C169" s="143"/>
      <c r="D169" s="126"/>
      <c r="E169" s="126"/>
    </row>
    <row r="170" spans="1:5" ht="15" customHeight="1" x14ac:dyDescent="0.25">
      <c r="A170" s="130" t="s">
        <v>147</v>
      </c>
      <c r="B170" s="130" t="s">
        <v>148</v>
      </c>
      <c r="C170" s="130" t="s">
        <v>149</v>
      </c>
      <c r="D170" s="130" t="s">
        <v>150</v>
      </c>
      <c r="E170" s="126"/>
    </row>
    <row r="171" spans="1:5" ht="12" customHeight="1" x14ac:dyDescent="0.25">
      <c r="A171" s="126"/>
      <c r="B171" s="127" t="s">
        <v>146</v>
      </c>
      <c r="C171" s="128"/>
      <c r="D171" s="126"/>
      <c r="E171" s="126"/>
    </row>
    <row r="172" spans="1:5" ht="12.95" customHeight="1" x14ac:dyDescent="0.25">
      <c r="A172" s="131" t="s">
        <v>151</v>
      </c>
      <c r="B172" s="132" t="s">
        <v>152</v>
      </c>
      <c r="C172" s="126"/>
      <c r="D172" s="126"/>
      <c r="E172" s="126"/>
    </row>
    <row r="173" spans="1:5" ht="12.95" customHeight="1" x14ac:dyDescent="0.25">
      <c r="A173" s="133" t="s">
        <v>153</v>
      </c>
      <c r="B173" s="134" t="s">
        <v>154</v>
      </c>
      <c r="C173" s="135">
        <v>0</v>
      </c>
      <c r="D173" s="135">
        <v>0</v>
      </c>
      <c r="E173" s="126"/>
    </row>
    <row r="174" spans="1:5" ht="12.95" customHeight="1" x14ac:dyDescent="0.25">
      <c r="A174" s="133" t="s">
        <v>155</v>
      </c>
      <c r="B174" s="134" t="s">
        <v>156</v>
      </c>
      <c r="C174" s="135">
        <v>1.5</v>
      </c>
      <c r="D174" s="135">
        <v>1.5</v>
      </c>
      <c r="E174" s="126"/>
    </row>
    <row r="175" spans="1:5" ht="12.95" customHeight="1" x14ac:dyDescent="0.25">
      <c r="A175" s="133" t="s">
        <v>157</v>
      </c>
      <c r="B175" s="134" t="s">
        <v>158</v>
      </c>
      <c r="C175" s="135">
        <v>1</v>
      </c>
      <c r="D175" s="135">
        <v>1</v>
      </c>
      <c r="E175" s="126"/>
    </row>
    <row r="176" spans="1:5" ht="12.95" customHeight="1" x14ac:dyDescent="0.25">
      <c r="A176" s="133" t="s">
        <v>159</v>
      </c>
      <c r="B176" s="134" t="s">
        <v>160</v>
      </c>
      <c r="C176" s="135">
        <v>0.2</v>
      </c>
      <c r="D176" s="135">
        <v>0.2</v>
      </c>
      <c r="E176" s="126"/>
    </row>
    <row r="177" spans="1:5" ht="12.95" customHeight="1" x14ac:dyDescent="0.25">
      <c r="A177" s="133" t="s">
        <v>161</v>
      </c>
      <c r="B177" s="134" t="s">
        <v>162</v>
      </c>
      <c r="C177" s="135">
        <v>0.6</v>
      </c>
      <c r="D177" s="135">
        <v>0.6</v>
      </c>
      <c r="E177" s="126"/>
    </row>
    <row r="178" spans="1:5" ht="12.95" customHeight="1" x14ac:dyDescent="0.25">
      <c r="A178" s="133" t="s">
        <v>163</v>
      </c>
      <c r="B178" s="134" t="s">
        <v>164</v>
      </c>
      <c r="C178" s="135">
        <v>2.5</v>
      </c>
      <c r="D178" s="135">
        <v>2.5</v>
      </c>
      <c r="E178" s="126"/>
    </row>
    <row r="179" spans="1:5" ht="12.95" customHeight="1" x14ac:dyDescent="0.25">
      <c r="A179" s="133" t="s">
        <v>165</v>
      </c>
      <c r="B179" s="134" t="s">
        <v>166</v>
      </c>
      <c r="C179" s="135">
        <v>3</v>
      </c>
      <c r="D179" s="135">
        <v>3</v>
      </c>
      <c r="E179" s="126"/>
    </row>
    <row r="180" spans="1:5" ht="12.95" customHeight="1" x14ac:dyDescent="0.25">
      <c r="A180" s="133" t="s">
        <v>167</v>
      </c>
      <c r="B180" s="134" t="s">
        <v>168</v>
      </c>
      <c r="C180" s="135">
        <v>8</v>
      </c>
      <c r="D180" s="135">
        <v>8</v>
      </c>
      <c r="E180" s="126"/>
    </row>
    <row r="181" spans="1:5" ht="12.95" customHeight="1" x14ac:dyDescent="0.25">
      <c r="A181" s="133" t="s">
        <v>169</v>
      </c>
      <c r="B181" s="134" t="s">
        <v>170</v>
      </c>
      <c r="C181" s="135">
        <v>0</v>
      </c>
      <c r="D181" s="135">
        <v>0</v>
      </c>
      <c r="E181" s="126"/>
    </row>
    <row r="182" spans="1:5" ht="15" customHeight="1" x14ac:dyDescent="0.25">
      <c r="A182" s="126"/>
      <c r="B182" s="136" t="s">
        <v>171</v>
      </c>
      <c r="C182" s="137">
        <v>16.8</v>
      </c>
      <c r="D182" s="137">
        <v>16.8</v>
      </c>
      <c r="E182" s="126"/>
    </row>
    <row r="183" spans="1:5" ht="12" customHeight="1" x14ac:dyDescent="0.25">
      <c r="A183" s="126"/>
      <c r="B183" s="127" t="s">
        <v>146</v>
      </c>
      <c r="C183" s="128"/>
      <c r="D183" s="126"/>
      <c r="E183" s="126"/>
    </row>
    <row r="184" spans="1:5" ht="12.95" customHeight="1" x14ac:dyDescent="0.25">
      <c r="A184" s="131" t="s">
        <v>172</v>
      </c>
      <c r="B184" s="132" t="s">
        <v>173</v>
      </c>
      <c r="C184" s="126"/>
      <c r="D184" s="126"/>
      <c r="E184" s="126"/>
    </row>
    <row r="185" spans="1:5" ht="12.95" customHeight="1" x14ac:dyDescent="0.25">
      <c r="A185" s="133" t="s">
        <v>174</v>
      </c>
      <c r="B185" s="134" t="s">
        <v>175</v>
      </c>
      <c r="C185" s="135">
        <v>17.84</v>
      </c>
      <c r="D185" s="135">
        <v>0</v>
      </c>
      <c r="E185" s="126"/>
    </row>
    <row r="186" spans="1:5" ht="12.95" customHeight="1" x14ac:dyDescent="0.25">
      <c r="A186" s="133" t="s">
        <v>176</v>
      </c>
      <c r="B186" s="134" t="s">
        <v>177</v>
      </c>
      <c r="C186" s="135">
        <v>3.95</v>
      </c>
      <c r="D186" s="135">
        <v>0</v>
      </c>
      <c r="E186" s="126"/>
    </row>
    <row r="187" spans="1:5" ht="12.95" customHeight="1" x14ac:dyDescent="0.25">
      <c r="A187" s="133" t="s">
        <v>178</v>
      </c>
      <c r="B187" s="134" t="s">
        <v>179</v>
      </c>
      <c r="C187" s="135">
        <v>0.92</v>
      </c>
      <c r="D187" s="135">
        <v>0.69</v>
      </c>
      <c r="E187" s="126"/>
    </row>
    <row r="188" spans="1:5" ht="12.95" customHeight="1" x14ac:dyDescent="0.25">
      <c r="A188" s="133" t="s">
        <v>180</v>
      </c>
      <c r="B188" s="134" t="s">
        <v>181</v>
      </c>
      <c r="C188" s="135">
        <v>11.02</v>
      </c>
      <c r="D188" s="135">
        <v>8.33</v>
      </c>
      <c r="E188" s="126"/>
    </row>
    <row r="189" spans="1:5" ht="12.95" customHeight="1" x14ac:dyDescent="0.25">
      <c r="A189" s="133" t="s">
        <v>182</v>
      </c>
      <c r="B189" s="134" t="s">
        <v>183</v>
      </c>
      <c r="C189" s="135">
        <v>0.08</v>
      </c>
      <c r="D189" s="135">
        <v>0.06</v>
      </c>
      <c r="E189" s="126"/>
    </row>
    <row r="190" spans="1:5" ht="12.95" customHeight="1" x14ac:dyDescent="0.25">
      <c r="A190" s="133" t="s">
        <v>184</v>
      </c>
      <c r="B190" s="134" t="s">
        <v>185</v>
      </c>
      <c r="C190" s="135">
        <v>0.73</v>
      </c>
      <c r="D190" s="135">
        <v>0.56000000000000005</v>
      </c>
      <c r="E190" s="126"/>
    </row>
    <row r="191" spans="1:5" ht="12.95" customHeight="1" x14ac:dyDescent="0.25">
      <c r="A191" s="133" t="s">
        <v>186</v>
      </c>
      <c r="B191" s="134" t="s">
        <v>187</v>
      </c>
      <c r="C191" s="135">
        <v>1.2</v>
      </c>
      <c r="D191" s="135">
        <v>0</v>
      </c>
      <c r="E191" s="126"/>
    </row>
    <row r="192" spans="1:5" ht="12.95" customHeight="1" x14ac:dyDescent="0.25">
      <c r="A192" s="133" t="s">
        <v>188</v>
      </c>
      <c r="B192" s="134" t="s">
        <v>189</v>
      </c>
      <c r="C192" s="135">
        <v>0.12</v>
      </c>
      <c r="D192" s="135">
        <v>0.09</v>
      </c>
      <c r="E192" s="126"/>
    </row>
    <row r="193" spans="1:5" ht="12.95" customHeight="1" x14ac:dyDescent="0.25">
      <c r="A193" s="133" t="s">
        <v>190</v>
      </c>
      <c r="B193" s="134" t="s">
        <v>191</v>
      </c>
      <c r="C193" s="135">
        <v>12.46</v>
      </c>
      <c r="D193" s="135">
        <v>9.42</v>
      </c>
      <c r="E193" s="126"/>
    </row>
    <row r="194" spans="1:5" ht="12.95" customHeight="1" x14ac:dyDescent="0.25">
      <c r="A194" s="133" t="s">
        <v>192</v>
      </c>
      <c r="B194" s="134" t="s">
        <v>193</v>
      </c>
      <c r="C194" s="135">
        <v>0.03</v>
      </c>
      <c r="D194" s="135">
        <v>0.02</v>
      </c>
      <c r="E194" s="126"/>
    </row>
    <row r="195" spans="1:5" ht="15" customHeight="1" x14ac:dyDescent="0.25">
      <c r="A195" s="126"/>
      <c r="B195" s="136" t="s">
        <v>171</v>
      </c>
      <c r="C195" s="137">
        <v>48.35</v>
      </c>
      <c r="D195" s="137">
        <v>19.169999999999998</v>
      </c>
      <c r="E195" s="126"/>
    </row>
    <row r="196" spans="1:5" ht="12" customHeight="1" x14ac:dyDescent="0.25">
      <c r="A196" s="126"/>
      <c r="B196" s="127" t="s">
        <v>146</v>
      </c>
      <c r="C196" s="128"/>
      <c r="D196" s="126"/>
      <c r="E196" s="126"/>
    </row>
    <row r="197" spans="1:5" ht="12.95" customHeight="1" x14ac:dyDescent="0.25">
      <c r="A197" s="131" t="s">
        <v>194</v>
      </c>
      <c r="B197" s="132" t="s">
        <v>195</v>
      </c>
      <c r="C197" s="126"/>
      <c r="D197" s="126"/>
      <c r="E197" s="126"/>
    </row>
    <row r="198" spans="1:5" ht="12.95" customHeight="1" x14ac:dyDescent="0.25">
      <c r="A198" s="133" t="s">
        <v>196</v>
      </c>
      <c r="B198" s="134" t="s">
        <v>197</v>
      </c>
      <c r="C198" s="135">
        <v>8.1</v>
      </c>
      <c r="D198" s="135">
        <v>6.13</v>
      </c>
      <c r="E198" s="126"/>
    </row>
    <row r="199" spans="1:5" ht="12.95" customHeight="1" x14ac:dyDescent="0.25">
      <c r="A199" s="133" t="s">
        <v>198</v>
      </c>
      <c r="B199" s="134" t="s">
        <v>199</v>
      </c>
      <c r="C199" s="135">
        <v>0.19</v>
      </c>
      <c r="D199" s="135">
        <v>0.14000000000000001</v>
      </c>
      <c r="E199" s="126"/>
    </row>
    <row r="200" spans="1:5" ht="12.95" customHeight="1" x14ac:dyDescent="0.25">
      <c r="A200" s="133" t="s">
        <v>200</v>
      </c>
      <c r="B200" s="134" t="s">
        <v>201</v>
      </c>
      <c r="C200" s="135">
        <v>1.82</v>
      </c>
      <c r="D200" s="135">
        <v>1.38</v>
      </c>
      <c r="E200" s="126"/>
    </row>
    <row r="201" spans="1:5" ht="12.95" customHeight="1" x14ac:dyDescent="0.25">
      <c r="A201" s="133" t="s">
        <v>202</v>
      </c>
      <c r="B201" s="134" t="s">
        <v>203</v>
      </c>
      <c r="C201" s="135">
        <v>5.22</v>
      </c>
      <c r="D201" s="135">
        <v>3.95</v>
      </c>
      <c r="E201" s="126"/>
    </row>
    <row r="202" spans="1:5" ht="12.95" customHeight="1" x14ac:dyDescent="0.25">
      <c r="A202" s="133" t="s">
        <v>204</v>
      </c>
      <c r="B202" s="134" t="s">
        <v>205</v>
      </c>
      <c r="C202" s="135">
        <v>0.68</v>
      </c>
      <c r="D202" s="135">
        <v>0.52</v>
      </c>
      <c r="E202" s="126"/>
    </row>
    <row r="203" spans="1:5" ht="15" customHeight="1" x14ac:dyDescent="0.25">
      <c r="A203" s="126"/>
      <c r="B203" s="136" t="s">
        <v>171</v>
      </c>
      <c r="C203" s="137">
        <v>16.009999999999998</v>
      </c>
      <c r="D203" s="137">
        <v>12.12</v>
      </c>
      <c r="E203" s="126"/>
    </row>
    <row r="204" spans="1:5" ht="12" customHeight="1" x14ac:dyDescent="0.25">
      <c r="A204" s="126"/>
      <c r="B204" s="127" t="s">
        <v>146</v>
      </c>
      <c r="C204" s="128"/>
      <c r="D204" s="126"/>
      <c r="E204" s="126"/>
    </row>
    <row r="205" spans="1:5" ht="12.95" customHeight="1" x14ac:dyDescent="0.25">
      <c r="A205" s="131" t="s">
        <v>206</v>
      </c>
      <c r="B205" s="132" t="s">
        <v>207</v>
      </c>
      <c r="C205" s="126"/>
      <c r="D205" s="126"/>
      <c r="E205" s="126"/>
    </row>
    <row r="206" spans="1:5" ht="12.95" customHeight="1" x14ac:dyDescent="0.25">
      <c r="A206" s="133" t="s">
        <v>208</v>
      </c>
      <c r="B206" s="134" t="s">
        <v>209</v>
      </c>
      <c r="C206" s="135">
        <v>8.1199999999999992</v>
      </c>
      <c r="D206" s="135">
        <v>3.22</v>
      </c>
      <c r="E206" s="126"/>
    </row>
    <row r="207" spans="1:5" ht="18" customHeight="1" x14ac:dyDescent="0.25">
      <c r="A207" s="133" t="s">
        <v>210</v>
      </c>
      <c r="B207" s="134" t="s">
        <v>211</v>
      </c>
      <c r="C207" s="135">
        <v>0.68</v>
      </c>
      <c r="D207" s="135">
        <v>0.51</v>
      </c>
      <c r="E207" s="126"/>
    </row>
    <row r="208" spans="1:5" ht="15" customHeight="1" x14ac:dyDescent="0.25">
      <c r="A208" s="126"/>
      <c r="B208" s="136" t="s">
        <v>171</v>
      </c>
      <c r="C208" s="137">
        <v>8.7999999999999989</v>
      </c>
      <c r="D208" s="137">
        <v>3.7300000000000004</v>
      </c>
      <c r="E208" s="126"/>
    </row>
    <row r="209" spans="1:5" ht="15" customHeight="1" x14ac:dyDescent="0.25">
      <c r="A209" s="126"/>
      <c r="B209" s="127" t="s">
        <v>146</v>
      </c>
      <c r="C209" s="128"/>
      <c r="D209" s="126"/>
      <c r="E209" s="126"/>
    </row>
    <row r="210" spans="1:5" ht="36.950000000000003" customHeight="1" x14ac:dyDescent="0.25">
      <c r="A210" s="126"/>
      <c r="B210" s="138" t="s">
        <v>216</v>
      </c>
      <c r="C210" s="139"/>
      <c r="D210" s="139"/>
      <c r="E210" s="126"/>
    </row>
    <row r="211" spans="1:5" ht="24" customHeight="1" x14ac:dyDescent="0.25">
      <c r="A211" s="126"/>
      <c r="B211" s="138" t="s">
        <v>213</v>
      </c>
      <c r="C211" s="139"/>
      <c r="D211" s="139"/>
      <c r="E211" s="139"/>
    </row>
  </sheetData>
  <mergeCells count="33">
    <mergeCell ref="B209:C209"/>
    <mergeCell ref="B210:D210"/>
    <mergeCell ref="B211:E211"/>
    <mergeCell ref="B153:E153"/>
    <mergeCell ref="B154:C154"/>
    <mergeCell ref="B171:C171"/>
    <mergeCell ref="B183:C183"/>
    <mergeCell ref="B196:C196"/>
    <mergeCell ref="B204:C204"/>
    <mergeCell ref="B113:C113"/>
    <mergeCell ref="B125:C125"/>
    <mergeCell ref="B138:C138"/>
    <mergeCell ref="B146:C146"/>
    <mergeCell ref="B151:C151"/>
    <mergeCell ref="B152:D152"/>
    <mergeCell ref="B80:C80"/>
    <mergeCell ref="B88:C88"/>
    <mergeCell ref="B93:C93"/>
    <mergeCell ref="B94:D94"/>
    <mergeCell ref="B95:E95"/>
    <mergeCell ref="B96:C96"/>
    <mergeCell ref="B46:C46"/>
    <mergeCell ref="B47:D47"/>
    <mergeCell ref="B48:E48"/>
    <mergeCell ref="B53:C53"/>
    <mergeCell ref="B55:C55"/>
    <mergeCell ref="B67:C67"/>
    <mergeCell ref="B4:B5"/>
    <mergeCell ref="B6:C6"/>
    <mergeCell ref="B8:C8"/>
    <mergeCell ref="B20:C20"/>
    <mergeCell ref="B33:C33"/>
    <mergeCell ref="B41:C41"/>
  </mergeCells>
  <printOptions horizontalCentered="1"/>
  <pageMargins left="0.98425196850393704" right="0.78740157480314965" top="1.1811023622047245" bottom="0.78740157480314965" header="0" footer="0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B539-298F-4342-8C1F-36FB6E979E27}">
  <dimension ref="A1:L36"/>
  <sheetViews>
    <sheetView tabSelected="1" view="pageBreakPreview" zoomScale="85" zoomScaleNormal="100" zoomScaleSheetLayoutView="85" workbookViewId="0">
      <selection activeCell="B14" sqref="B14"/>
    </sheetView>
  </sheetViews>
  <sheetFormatPr defaultColWidth="0.7109375" defaultRowHeight="15" x14ac:dyDescent="0.2"/>
  <cols>
    <col min="1" max="1" width="10.85546875" style="152" customWidth="1"/>
    <col min="2" max="2" width="65.7109375" style="152" customWidth="1"/>
    <col min="3" max="3" width="16.5703125" style="152" customWidth="1"/>
    <col min="4" max="8" width="9.140625" style="152" customWidth="1"/>
    <col min="9" max="9" width="10.28515625" style="152" bestFit="1" customWidth="1"/>
    <col min="10" max="255" width="9.140625" style="152" customWidth="1"/>
    <col min="256" max="256" width="0.7109375" style="152"/>
    <col min="257" max="257" width="10.85546875" style="152" customWidth="1"/>
    <col min="258" max="258" width="65.7109375" style="152" customWidth="1"/>
    <col min="259" max="259" width="16.5703125" style="152" customWidth="1"/>
    <col min="260" max="264" width="9.140625" style="152" customWidth="1"/>
    <col min="265" max="265" width="10.28515625" style="152" bestFit="1" customWidth="1"/>
    <col min="266" max="511" width="9.140625" style="152" customWidth="1"/>
    <col min="512" max="512" width="0.7109375" style="152"/>
    <col min="513" max="513" width="10.85546875" style="152" customWidth="1"/>
    <col min="514" max="514" width="65.7109375" style="152" customWidth="1"/>
    <col min="515" max="515" width="16.5703125" style="152" customWidth="1"/>
    <col min="516" max="520" width="9.140625" style="152" customWidth="1"/>
    <col min="521" max="521" width="10.28515625" style="152" bestFit="1" customWidth="1"/>
    <col min="522" max="767" width="9.140625" style="152" customWidth="1"/>
    <col min="768" max="768" width="0.7109375" style="152"/>
    <col min="769" max="769" width="10.85546875" style="152" customWidth="1"/>
    <col min="770" max="770" width="65.7109375" style="152" customWidth="1"/>
    <col min="771" max="771" width="16.5703125" style="152" customWidth="1"/>
    <col min="772" max="776" width="9.140625" style="152" customWidth="1"/>
    <col min="777" max="777" width="10.28515625" style="152" bestFit="1" customWidth="1"/>
    <col min="778" max="1023" width="9.140625" style="152" customWidth="1"/>
    <col min="1024" max="1024" width="0.7109375" style="152"/>
    <col min="1025" max="1025" width="10.85546875" style="152" customWidth="1"/>
    <col min="1026" max="1026" width="65.7109375" style="152" customWidth="1"/>
    <col min="1027" max="1027" width="16.5703125" style="152" customWidth="1"/>
    <col min="1028" max="1032" width="9.140625" style="152" customWidth="1"/>
    <col min="1033" max="1033" width="10.28515625" style="152" bestFit="1" customWidth="1"/>
    <col min="1034" max="1279" width="9.140625" style="152" customWidth="1"/>
    <col min="1280" max="1280" width="0.7109375" style="152"/>
    <col min="1281" max="1281" width="10.85546875" style="152" customWidth="1"/>
    <col min="1282" max="1282" width="65.7109375" style="152" customWidth="1"/>
    <col min="1283" max="1283" width="16.5703125" style="152" customWidth="1"/>
    <col min="1284" max="1288" width="9.140625" style="152" customWidth="1"/>
    <col min="1289" max="1289" width="10.28515625" style="152" bestFit="1" customWidth="1"/>
    <col min="1290" max="1535" width="9.140625" style="152" customWidth="1"/>
    <col min="1536" max="1536" width="0.7109375" style="152"/>
    <col min="1537" max="1537" width="10.85546875" style="152" customWidth="1"/>
    <col min="1538" max="1538" width="65.7109375" style="152" customWidth="1"/>
    <col min="1539" max="1539" width="16.5703125" style="152" customWidth="1"/>
    <col min="1540" max="1544" width="9.140625" style="152" customWidth="1"/>
    <col min="1545" max="1545" width="10.28515625" style="152" bestFit="1" customWidth="1"/>
    <col min="1546" max="1791" width="9.140625" style="152" customWidth="1"/>
    <col min="1792" max="1792" width="0.7109375" style="152"/>
    <col min="1793" max="1793" width="10.85546875" style="152" customWidth="1"/>
    <col min="1794" max="1794" width="65.7109375" style="152" customWidth="1"/>
    <col min="1795" max="1795" width="16.5703125" style="152" customWidth="1"/>
    <col min="1796" max="1800" width="9.140625" style="152" customWidth="1"/>
    <col min="1801" max="1801" width="10.28515625" style="152" bestFit="1" customWidth="1"/>
    <col min="1802" max="2047" width="9.140625" style="152" customWidth="1"/>
    <col min="2048" max="2048" width="0.7109375" style="152"/>
    <col min="2049" max="2049" width="10.85546875" style="152" customWidth="1"/>
    <col min="2050" max="2050" width="65.7109375" style="152" customWidth="1"/>
    <col min="2051" max="2051" width="16.5703125" style="152" customWidth="1"/>
    <col min="2052" max="2056" width="9.140625" style="152" customWidth="1"/>
    <col min="2057" max="2057" width="10.28515625" style="152" bestFit="1" customWidth="1"/>
    <col min="2058" max="2303" width="9.140625" style="152" customWidth="1"/>
    <col min="2304" max="2304" width="0.7109375" style="152"/>
    <col min="2305" max="2305" width="10.85546875" style="152" customWidth="1"/>
    <col min="2306" max="2306" width="65.7109375" style="152" customWidth="1"/>
    <col min="2307" max="2307" width="16.5703125" style="152" customWidth="1"/>
    <col min="2308" max="2312" width="9.140625" style="152" customWidth="1"/>
    <col min="2313" max="2313" width="10.28515625" style="152" bestFit="1" customWidth="1"/>
    <col min="2314" max="2559" width="9.140625" style="152" customWidth="1"/>
    <col min="2560" max="2560" width="0.7109375" style="152"/>
    <col min="2561" max="2561" width="10.85546875" style="152" customWidth="1"/>
    <col min="2562" max="2562" width="65.7109375" style="152" customWidth="1"/>
    <col min="2563" max="2563" width="16.5703125" style="152" customWidth="1"/>
    <col min="2564" max="2568" width="9.140625" style="152" customWidth="1"/>
    <col min="2569" max="2569" width="10.28515625" style="152" bestFit="1" customWidth="1"/>
    <col min="2570" max="2815" width="9.140625" style="152" customWidth="1"/>
    <col min="2816" max="2816" width="0.7109375" style="152"/>
    <col min="2817" max="2817" width="10.85546875" style="152" customWidth="1"/>
    <col min="2818" max="2818" width="65.7109375" style="152" customWidth="1"/>
    <col min="2819" max="2819" width="16.5703125" style="152" customWidth="1"/>
    <col min="2820" max="2824" width="9.140625" style="152" customWidth="1"/>
    <col min="2825" max="2825" width="10.28515625" style="152" bestFit="1" customWidth="1"/>
    <col min="2826" max="3071" width="9.140625" style="152" customWidth="1"/>
    <col min="3072" max="3072" width="0.7109375" style="152"/>
    <col min="3073" max="3073" width="10.85546875" style="152" customWidth="1"/>
    <col min="3074" max="3074" width="65.7109375" style="152" customWidth="1"/>
    <col min="3075" max="3075" width="16.5703125" style="152" customWidth="1"/>
    <col min="3076" max="3080" width="9.140625" style="152" customWidth="1"/>
    <col min="3081" max="3081" width="10.28515625" style="152" bestFit="1" customWidth="1"/>
    <col min="3082" max="3327" width="9.140625" style="152" customWidth="1"/>
    <col min="3328" max="3328" width="0.7109375" style="152"/>
    <col min="3329" max="3329" width="10.85546875" style="152" customWidth="1"/>
    <col min="3330" max="3330" width="65.7109375" style="152" customWidth="1"/>
    <col min="3331" max="3331" width="16.5703125" style="152" customWidth="1"/>
    <col min="3332" max="3336" width="9.140625" style="152" customWidth="1"/>
    <col min="3337" max="3337" width="10.28515625" style="152" bestFit="1" customWidth="1"/>
    <col min="3338" max="3583" width="9.140625" style="152" customWidth="1"/>
    <col min="3584" max="3584" width="0.7109375" style="152"/>
    <col min="3585" max="3585" width="10.85546875" style="152" customWidth="1"/>
    <col min="3586" max="3586" width="65.7109375" style="152" customWidth="1"/>
    <col min="3587" max="3587" width="16.5703125" style="152" customWidth="1"/>
    <col min="3588" max="3592" width="9.140625" style="152" customWidth="1"/>
    <col min="3593" max="3593" width="10.28515625" style="152" bestFit="1" customWidth="1"/>
    <col min="3594" max="3839" width="9.140625" style="152" customWidth="1"/>
    <col min="3840" max="3840" width="0.7109375" style="152"/>
    <col min="3841" max="3841" width="10.85546875" style="152" customWidth="1"/>
    <col min="3842" max="3842" width="65.7109375" style="152" customWidth="1"/>
    <col min="3843" max="3843" width="16.5703125" style="152" customWidth="1"/>
    <col min="3844" max="3848" width="9.140625" style="152" customWidth="1"/>
    <col min="3849" max="3849" width="10.28515625" style="152" bestFit="1" customWidth="1"/>
    <col min="3850" max="4095" width="9.140625" style="152" customWidth="1"/>
    <col min="4096" max="4096" width="0.7109375" style="152"/>
    <col min="4097" max="4097" width="10.85546875" style="152" customWidth="1"/>
    <col min="4098" max="4098" width="65.7109375" style="152" customWidth="1"/>
    <col min="4099" max="4099" width="16.5703125" style="152" customWidth="1"/>
    <col min="4100" max="4104" width="9.140625" style="152" customWidth="1"/>
    <col min="4105" max="4105" width="10.28515625" style="152" bestFit="1" customWidth="1"/>
    <col min="4106" max="4351" width="9.140625" style="152" customWidth="1"/>
    <col min="4352" max="4352" width="0.7109375" style="152"/>
    <col min="4353" max="4353" width="10.85546875" style="152" customWidth="1"/>
    <col min="4354" max="4354" width="65.7109375" style="152" customWidth="1"/>
    <col min="4355" max="4355" width="16.5703125" style="152" customWidth="1"/>
    <col min="4356" max="4360" width="9.140625" style="152" customWidth="1"/>
    <col min="4361" max="4361" width="10.28515625" style="152" bestFit="1" customWidth="1"/>
    <col min="4362" max="4607" width="9.140625" style="152" customWidth="1"/>
    <col min="4608" max="4608" width="0.7109375" style="152"/>
    <col min="4609" max="4609" width="10.85546875" style="152" customWidth="1"/>
    <col min="4610" max="4610" width="65.7109375" style="152" customWidth="1"/>
    <col min="4611" max="4611" width="16.5703125" style="152" customWidth="1"/>
    <col min="4612" max="4616" width="9.140625" style="152" customWidth="1"/>
    <col min="4617" max="4617" width="10.28515625" style="152" bestFit="1" customWidth="1"/>
    <col min="4618" max="4863" width="9.140625" style="152" customWidth="1"/>
    <col min="4864" max="4864" width="0.7109375" style="152"/>
    <col min="4865" max="4865" width="10.85546875" style="152" customWidth="1"/>
    <col min="4866" max="4866" width="65.7109375" style="152" customWidth="1"/>
    <col min="4867" max="4867" width="16.5703125" style="152" customWidth="1"/>
    <col min="4868" max="4872" width="9.140625" style="152" customWidth="1"/>
    <col min="4873" max="4873" width="10.28515625" style="152" bestFit="1" customWidth="1"/>
    <col min="4874" max="5119" width="9.140625" style="152" customWidth="1"/>
    <col min="5120" max="5120" width="0.7109375" style="152"/>
    <col min="5121" max="5121" width="10.85546875" style="152" customWidth="1"/>
    <col min="5122" max="5122" width="65.7109375" style="152" customWidth="1"/>
    <col min="5123" max="5123" width="16.5703125" style="152" customWidth="1"/>
    <col min="5124" max="5128" width="9.140625" style="152" customWidth="1"/>
    <col min="5129" max="5129" width="10.28515625" style="152" bestFit="1" customWidth="1"/>
    <col min="5130" max="5375" width="9.140625" style="152" customWidth="1"/>
    <col min="5376" max="5376" width="0.7109375" style="152"/>
    <col min="5377" max="5377" width="10.85546875" style="152" customWidth="1"/>
    <col min="5378" max="5378" width="65.7109375" style="152" customWidth="1"/>
    <col min="5379" max="5379" width="16.5703125" style="152" customWidth="1"/>
    <col min="5380" max="5384" width="9.140625" style="152" customWidth="1"/>
    <col min="5385" max="5385" width="10.28515625" style="152" bestFit="1" customWidth="1"/>
    <col min="5386" max="5631" width="9.140625" style="152" customWidth="1"/>
    <col min="5632" max="5632" width="0.7109375" style="152"/>
    <col min="5633" max="5633" width="10.85546875" style="152" customWidth="1"/>
    <col min="5634" max="5634" width="65.7109375" style="152" customWidth="1"/>
    <col min="5635" max="5635" width="16.5703125" style="152" customWidth="1"/>
    <col min="5636" max="5640" width="9.140625" style="152" customWidth="1"/>
    <col min="5641" max="5641" width="10.28515625" style="152" bestFit="1" customWidth="1"/>
    <col min="5642" max="5887" width="9.140625" style="152" customWidth="1"/>
    <col min="5888" max="5888" width="0.7109375" style="152"/>
    <col min="5889" max="5889" width="10.85546875" style="152" customWidth="1"/>
    <col min="5890" max="5890" width="65.7109375" style="152" customWidth="1"/>
    <col min="5891" max="5891" width="16.5703125" style="152" customWidth="1"/>
    <col min="5892" max="5896" width="9.140625" style="152" customWidth="1"/>
    <col min="5897" max="5897" width="10.28515625" style="152" bestFit="1" customWidth="1"/>
    <col min="5898" max="6143" width="9.140625" style="152" customWidth="1"/>
    <col min="6144" max="6144" width="0.7109375" style="152"/>
    <col min="6145" max="6145" width="10.85546875" style="152" customWidth="1"/>
    <col min="6146" max="6146" width="65.7109375" style="152" customWidth="1"/>
    <col min="6147" max="6147" width="16.5703125" style="152" customWidth="1"/>
    <col min="6148" max="6152" width="9.140625" style="152" customWidth="1"/>
    <col min="6153" max="6153" width="10.28515625" style="152" bestFit="1" customWidth="1"/>
    <col min="6154" max="6399" width="9.140625" style="152" customWidth="1"/>
    <col min="6400" max="6400" width="0.7109375" style="152"/>
    <col min="6401" max="6401" width="10.85546875" style="152" customWidth="1"/>
    <col min="6402" max="6402" width="65.7109375" style="152" customWidth="1"/>
    <col min="6403" max="6403" width="16.5703125" style="152" customWidth="1"/>
    <col min="6404" max="6408" width="9.140625" style="152" customWidth="1"/>
    <col min="6409" max="6409" width="10.28515625" style="152" bestFit="1" customWidth="1"/>
    <col min="6410" max="6655" width="9.140625" style="152" customWidth="1"/>
    <col min="6656" max="6656" width="0.7109375" style="152"/>
    <col min="6657" max="6657" width="10.85546875" style="152" customWidth="1"/>
    <col min="6658" max="6658" width="65.7109375" style="152" customWidth="1"/>
    <col min="6659" max="6659" width="16.5703125" style="152" customWidth="1"/>
    <col min="6660" max="6664" width="9.140625" style="152" customWidth="1"/>
    <col min="6665" max="6665" width="10.28515625" style="152" bestFit="1" customWidth="1"/>
    <col min="6666" max="6911" width="9.140625" style="152" customWidth="1"/>
    <col min="6912" max="6912" width="0.7109375" style="152"/>
    <col min="6913" max="6913" width="10.85546875" style="152" customWidth="1"/>
    <col min="6914" max="6914" width="65.7109375" style="152" customWidth="1"/>
    <col min="6915" max="6915" width="16.5703125" style="152" customWidth="1"/>
    <col min="6916" max="6920" width="9.140625" style="152" customWidth="1"/>
    <col min="6921" max="6921" width="10.28515625" style="152" bestFit="1" customWidth="1"/>
    <col min="6922" max="7167" width="9.140625" style="152" customWidth="1"/>
    <col min="7168" max="7168" width="0.7109375" style="152"/>
    <col min="7169" max="7169" width="10.85546875" style="152" customWidth="1"/>
    <col min="7170" max="7170" width="65.7109375" style="152" customWidth="1"/>
    <col min="7171" max="7171" width="16.5703125" style="152" customWidth="1"/>
    <col min="7172" max="7176" width="9.140625" style="152" customWidth="1"/>
    <col min="7177" max="7177" width="10.28515625" style="152" bestFit="1" customWidth="1"/>
    <col min="7178" max="7423" width="9.140625" style="152" customWidth="1"/>
    <col min="7424" max="7424" width="0.7109375" style="152"/>
    <col min="7425" max="7425" width="10.85546875" style="152" customWidth="1"/>
    <col min="7426" max="7426" width="65.7109375" style="152" customWidth="1"/>
    <col min="7427" max="7427" width="16.5703125" style="152" customWidth="1"/>
    <col min="7428" max="7432" width="9.140625" style="152" customWidth="1"/>
    <col min="7433" max="7433" width="10.28515625" style="152" bestFit="1" customWidth="1"/>
    <col min="7434" max="7679" width="9.140625" style="152" customWidth="1"/>
    <col min="7680" max="7680" width="0.7109375" style="152"/>
    <col min="7681" max="7681" width="10.85546875" style="152" customWidth="1"/>
    <col min="7682" max="7682" width="65.7109375" style="152" customWidth="1"/>
    <col min="7683" max="7683" width="16.5703125" style="152" customWidth="1"/>
    <col min="7684" max="7688" width="9.140625" style="152" customWidth="1"/>
    <col min="7689" max="7689" width="10.28515625" style="152" bestFit="1" customWidth="1"/>
    <col min="7690" max="7935" width="9.140625" style="152" customWidth="1"/>
    <col min="7936" max="7936" width="0.7109375" style="152"/>
    <col min="7937" max="7937" width="10.85546875" style="152" customWidth="1"/>
    <col min="7938" max="7938" width="65.7109375" style="152" customWidth="1"/>
    <col min="7939" max="7939" width="16.5703125" style="152" customWidth="1"/>
    <col min="7940" max="7944" width="9.140625" style="152" customWidth="1"/>
    <col min="7945" max="7945" width="10.28515625" style="152" bestFit="1" customWidth="1"/>
    <col min="7946" max="8191" width="9.140625" style="152" customWidth="1"/>
    <col min="8192" max="8192" width="0.7109375" style="152"/>
    <col min="8193" max="8193" width="10.85546875" style="152" customWidth="1"/>
    <col min="8194" max="8194" width="65.7109375" style="152" customWidth="1"/>
    <col min="8195" max="8195" width="16.5703125" style="152" customWidth="1"/>
    <col min="8196" max="8200" width="9.140625" style="152" customWidth="1"/>
    <col min="8201" max="8201" width="10.28515625" style="152" bestFit="1" customWidth="1"/>
    <col min="8202" max="8447" width="9.140625" style="152" customWidth="1"/>
    <col min="8448" max="8448" width="0.7109375" style="152"/>
    <col min="8449" max="8449" width="10.85546875" style="152" customWidth="1"/>
    <col min="8450" max="8450" width="65.7109375" style="152" customWidth="1"/>
    <col min="8451" max="8451" width="16.5703125" style="152" customWidth="1"/>
    <col min="8452" max="8456" width="9.140625" style="152" customWidth="1"/>
    <col min="8457" max="8457" width="10.28515625" style="152" bestFit="1" customWidth="1"/>
    <col min="8458" max="8703" width="9.140625" style="152" customWidth="1"/>
    <col min="8704" max="8704" width="0.7109375" style="152"/>
    <col min="8705" max="8705" width="10.85546875" style="152" customWidth="1"/>
    <col min="8706" max="8706" width="65.7109375" style="152" customWidth="1"/>
    <col min="8707" max="8707" width="16.5703125" style="152" customWidth="1"/>
    <col min="8708" max="8712" width="9.140625" style="152" customWidth="1"/>
    <col min="8713" max="8713" width="10.28515625" style="152" bestFit="1" customWidth="1"/>
    <col min="8714" max="8959" width="9.140625" style="152" customWidth="1"/>
    <col min="8960" max="8960" width="0.7109375" style="152"/>
    <col min="8961" max="8961" width="10.85546875" style="152" customWidth="1"/>
    <col min="8962" max="8962" width="65.7109375" style="152" customWidth="1"/>
    <col min="8963" max="8963" width="16.5703125" style="152" customWidth="1"/>
    <col min="8964" max="8968" width="9.140625" style="152" customWidth="1"/>
    <col min="8969" max="8969" width="10.28515625" style="152" bestFit="1" customWidth="1"/>
    <col min="8970" max="9215" width="9.140625" style="152" customWidth="1"/>
    <col min="9216" max="9216" width="0.7109375" style="152"/>
    <col min="9217" max="9217" width="10.85546875" style="152" customWidth="1"/>
    <col min="9218" max="9218" width="65.7109375" style="152" customWidth="1"/>
    <col min="9219" max="9219" width="16.5703125" style="152" customWidth="1"/>
    <col min="9220" max="9224" width="9.140625" style="152" customWidth="1"/>
    <col min="9225" max="9225" width="10.28515625" style="152" bestFit="1" customWidth="1"/>
    <col min="9226" max="9471" width="9.140625" style="152" customWidth="1"/>
    <col min="9472" max="9472" width="0.7109375" style="152"/>
    <col min="9473" max="9473" width="10.85546875" style="152" customWidth="1"/>
    <col min="9474" max="9474" width="65.7109375" style="152" customWidth="1"/>
    <col min="9475" max="9475" width="16.5703125" style="152" customWidth="1"/>
    <col min="9476" max="9480" width="9.140625" style="152" customWidth="1"/>
    <col min="9481" max="9481" width="10.28515625" style="152" bestFit="1" customWidth="1"/>
    <col min="9482" max="9727" width="9.140625" style="152" customWidth="1"/>
    <col min="9728" max="9728" width="0.7109375" style="152"/>
    <col min="9729" max="9729" width="10.85546875" style="152" customWidth="1"/>
    <col min="9730" max="9730" width="65.7109375" style="152" customWidth="1"/>
    <col min="9731" max="9731" width="16.5703125" style="152" customWidth="1"/>
    <col min="9732" max="9736" width="9.140625" style="152" customWidth="1"/>
    <col min="9737" max="9737" width="10.28515625" style="152" bestFit="1" customWidth="1"/>
    <col min="9738" max="9983" width="9.140625" style="152" customWidth="1"/>
    <col min="9984" max="9984" width="0.7109375" style="152"/>
    <col min="9985" max="9985" width="10.85546875" style="152" customWidth="1"/>
    <col min="9986" max="9986" width="65.7109375" style="152" customWidth="1"/>
    <col min="9987" max="9987" width="16.5703125" style="152" customWidth="1"/>
    <col min="9988" max="9992" width="9.140625" style="152" customWidth="1"/>
    <col min="9993" max="9993" width="10.28515625" style="152" bestFit="1" customWidth="1"/>
    <col min="9994" max="10239" width="9.140625" style="152" customWidth="1"/>
    <col min="10240" max="10240" width="0.7109375" style="152"/>
    <col min="10241" max="10241" width="10.85546875" style="152" customWidth="1"/>
    <col min="10242" max="10242" width="65.7109375" style="152" customWidth="1"/>
    <col min="10243" max="10243" width="16.5703125" style="152" customWidth="1"/>
    <col min="10244" max="10248" width="9.140625" style="152" customWidth="1"/>
    <col min="10249" max="10249" width="10.28515625" style="152" bestFit="1" customWidth="1"/>
    <col min="10250" max="10495" width="9.140625" style="152" customWidth="1"/>
    <col min="10496" max="10496" width="0.7109375" style="152"/>
    <col min="10497" max="10497" width="10.85546875" style="152" customWidth="1"/>
    <col min="10498" max="10498" width="65.7109375" style="152" customWidth="1"/>
    <col min="10499" max="10499" width="16.5703125" style="152" customWidth="1"/>
    <col min="10500" max="10504" width="9.140625" style="152" customWidth="1"/>
    <col min="10505" max="10505" width="10.28515625" style="152" bestFit="1" customWidth="1"/>
    <col min="10506" max="10751" width="9.140625" style="152" customWidth="1"/>
    <col min="10752" max="10752" width="0.7109375" style="152"/>
    <col min="10753" max="10753" width="10.85546875" style="152" customWidth="1"/>
    <col min="10754" max="10754" width="65.7109375" style="152" customWidth="1"/>
    <col min="10755" max="10755" width="16.5703125" style="152" customWidth="1"/>
    <col min="10756" max="10760" width="9.140625" style="152" customWidth="1"/>
    <col min="10761" max="10761" width="10.28515625" style="152" bestFit="1" customWidth="1"/>
    <col min="10762" max="11007" width="9.140625" style="152" customWidth="1"/>
    <col min="11008" max="11008" width="0.7109375" style="152"/>
    <col min="11009" max="11009" width="10.85546875" style="152" customWidth="1"/>
    <col min="11010" max="11010" width="65.7109375" style="152" customWidth="1"/>
    <col min="11011" max="11011" width="16.5703125" style="152" customWidth="1"/>
    <col min="11012" max="11016" width="9.140625" style="152" customWidth="1"/>
    <col min="11017" max="11017" width="10.28515625" style="152" bestFit="1" customWidth="1"/>
    <col min="11018" max="11263" width="9.140625" style="152" customWidth="1"/>
    <col min="11264" max="11264" width="0.7109375" style="152"/>
    <col min="11265" max="11265" width="10.85546875" style="152" customWidth="1"/>
    <col min="11266" max="11266" width="65.7109375" style="152" customWidth="1"/>
    <col min="11267" max="11267" width="16.5703125" style="152" customWidth="1"/>
    <col min="11268" max="11272" width="9.140625" style="152" customWidth="1"/>
    <col min="11273" max="11273" width="10.28515625" style="152" bestFit="1" customWidth="1"/>
    <col min="11274" max="11519" width="9.140625" style="152" customWidth="1"/>
    <col min="11520" max="11520" width="0.7109375" style="152"/>
    <col min="11521" max="11521" width="10.85546875" style="152" customWidth="1"/>
    <col min="11522" max="11522" width="65.7109375" style="152" customWidth="1"/>
    <col min="11523" max="11523" width="16.5703125" style="152" customWidth="1"/>
    <col min="11524" max="11528" width="9.140625" style="152" customWidth="1"/>
    <col min="11529" max="11529" width="10.28515625" style="152" bestFit="1" customWidth="1"/>
    <col min="11530" max="11775" width="9.140625" style="152" customWidth="1"/>
    <col min="11776" max="11776" width="0.7109375" style="152"/>
    <col min="11777" max="11777" width="10.85546875" style="152" customWidth="1"/>
    <col min="11778" max="11778" width="65.7109375" style="152" customWidth="1"/>
    <col min="11779" max="11779" width="16.5703125" style="152" customWidth="1"/>
    <col min="11780" max="11784" width="9.140625" style="152" customWidth="1"/>
    <col min="11785" max="11785" width="10.28515625" style="152" bestFit="1" customWidth="1"/>
    <col min="11786" max="12031" width="9.140625" style="152" customWidth="1"/>
    <col min="12032" max="12032" width="0.7109375" style="152"/>
    <col min="12033" max="12033" width="10.85546875" style="152" customWidth="1"/>
    <col min="12034" max="12034" width="65.7109375" style="152" customWidth="1"/>
    <col min="12035" max="12035" width="16.5703125" style="152" customWidth="1"/>
    <col min="12036" max="12040" width="9.140625" style="152" customWidth="1"/>
    <col min="12041" max="12041" width="10.28515625" style="152" bestFit="1" customWidth="1"/>
    <col min="12042" max="12287" width="9.140625" style="152" customWidth="1"/>
    <col min="12288" max="12288" width="0.7109375" style="152"/>
    <col min="12289" max="12289" width="10.85546875" style="152" customWidth="1"/>
    <col min="12290" max="12290" width="65.7109375" style="152" customWidth="1"/>
    <col min="12291" max="12291" width="16.5703125" style="152" customWidth="1"/>
    <col min="12292" max="12296" width="9.140625" style="152" customWidth="1"/>
    <col min="12297" max="12297" width="10.28515625" style="152" bestFit="1" customWidth="1"/>
    <col min="12298" max="12543" width="9.140625" style="152" customWidth="1"/>
    <col min="12544" max="12544" width="0.7109375" style="152"/>
    <col min="12545" max="12545" width="10.85546875" style="152" customWidth="1"/>
    <col min="12546" max="12546" width="65.7109375" style="152" customWidth="1"/>
    <col min="12547" max="12547" width="16.5703125" style="152" customWidth="1"/>
    <col min="12548" max="12552" width="9.140625" style="152" customWidth="1"/>
    <col min="12553" max="12553" width="10.28515625" style="152" bestFit="1" customWidth="1"/>
    <col min="12554" max="12799" width="9.140625" style="152" customWidth="1"/>
    <col min="12800" max="12800" width="0.7109375" style="152"/>
    <col min="12801" max="12801" width="10.85546875" style="152" customWidth="1"/>
    <col min="12802" max="12802" width="65.7109375" style="152" customWidth="1"/>
    <col min="12803" max="12803" width="16.5703125" style="152" customWidth="1"/>
    <col min="12804" max="12808" width="9.140625" style="152" customWidth="1"/>
    <col min="12809" max="12809" width="10.28515625" style="152" bestFit="1" customWidth="1"/>
    <col min="12810" max="13055" width="9.140625" style="152" customWidth="1"/>
    <col min="13056" max="13056" width="0.7109375" style="152"/>
    <col min="13057" max="13057" width="10.85546875" style="152" customWidth="1"/>
    <col min="13058" max="13058" width="65.7109375" style="152" customWidth="1"/>
    <col min="13059" max="13059" width="16.5703125" style="152" customWidth="1"/>
    <col min="13060" max="13064" width="9.140625" style="152" customWidth="1"/>
    <col min="13065" max="13065" width="10.28515625" style="152" bestFit="1" customWidth="1"/>
    <col min="13066" max="13311" width="9.140625" style="152" customWidth="1"/>
    <col min="13312" max="13312" width="0.7109375" style="152"/>
    <col min="13313" max="13313" width="10.85546875" style="152" customWidth="1"/>
    <col min="13314" max="13314" width="65.7109375" style="152" customWidth="1"/>
    <col min="13315" max="13315" width="16.5703125" style="152" customWidth="1"/>
    <col min="13316" max="13320" width="9.140625" style="152" customWidth="1"/>
    <col min="13321" max="13321" width="10.28515625" style="152" bestFit="1" customWidth="1"/>
    <col min="13322" max="13567" width="9.140625" style="152" customWidth="1"/>
    <col min="13568" max="13568" width="0.7109375" style="152"/>
    <col min="13569" max="13569" width="10.85546875" style="152" customWidth="1"/>
    <col min="13570" max="13570" width="65.7109375" style="152" customWidth="1"/>
    <col min="13571" max="13571" width="16.5703125" style="152" customWidth="1"/>
    <col min="13572" max="13576" width="9.140625" style="152" customWidth="1"/>
    <col min="13577" max="13577" width="10.28515625" style="152" bestFit="1" customWidth="1"/>
    <col min="13578" max="13823" width="9.140625" style="152" customWidth="1"/>
    <col min="13824" max="13824" width="0.7109375" style="152"/>
    <col min="13825" max="13825" width="10.85546875" style="152" customWidth="1"/>
    <col min="13826" max="13826" width="65.7109375" style="152" customWidth="1"/>
    <col min="13827" max="13827" width="16.5703125" style="152" customWidth="1"/>
    <col min="13828" max="13832" width="9.140625" style="152" customWidth="1"/>
    <col min="13833" max="13833" width="10.28515625" style="152" bestFit="1" customWidth="1"/>
    <col min="13834" max="14079" width="9.140625" style="152" customWidth="1"/>
    <col min="14080" max="14080" width="0.7109375" style="152"/>
    <col min="14081" max="14081" width="10.85546875" style="152" customWidth="1"/>
    <col min="14082" max="14082" width="65.7109375" style="152" customWidth="1"/>
    <col min="14083" max="14083" width="16.5703125" style="152" customWidth="1"/>
    <col min="14084" max="14088" width="9.140625" style="152" customWidth="1"/>
    <col min="14089" max="14089" width="10.28515625" style="152" bestFit="1" customWidth="1"/>
    <col min="14090" max="14335" width="9.140625" style="152" customWidth="1"/>
    <col min="14336" max="14336" width="0.7109375" style="152"/>
    <col min="14337" max="14337" width="10.85546875" style="152" customWidth="1"/>
    <col min="14338" max="14338" width="65.7109375" style="152" customWidth="1"/>
    <col min="14339" max="14339" width="16.5703125" style="152" customWidth="1"/>
    <col min="14340" max="14344" width="9.140625" style="152" customWidth="1"/>
    <col min="14345" max="14345" width="10.28515625" style="152" bestFit="1" customWidth="1"/>
    <col min="14346" max="14591" width="9.140625" style="152" customWidth="1"/>
    <col min="14592" max="14592" width="0.7109375" style="152"/>
    <col min="14593" max="14593" width="10.85546875" style="152" customWidth="1"/>
    <col min="14594" max="14594" width="65.7109375" style="152" customWidth="1"/>
    <col min="14595" max="14595" width="16.5703125" style="152" customWidth="1"/>
    <col min="14596" max="14600" width="9.140625" style="152" customWidth="1"/>
    <col min="14601" max="14601" width="10.28515625" style="152" bestFit="1" customWidth="1"/>
    <col min="14602" max="14847" width="9.140625" style="152" customWidth="1"/>
    <col min="14848" max="14848" width="0.7109375" style="152"/>
    <col min="14849" max="14849" width="10.85546875" style="152" customWidth="1"/>
    <col min="14850" max="14850" width="65.7109375" style="152" customWidth="1"/>
    <col min="14851" max="14851" width="16.5703125" style="152" customWidth="1"/>
    <col min="14852" max="14856" width="9.140625" style="152" customWidth="1"/>
    <col min="14857" max="14857" width="10.28515625" style="152" bestFit="1" customWidth="1"/>
    <col min="14858" max="15103" width="9.140625" style="152" customWidth="1"/>
    <col min="15104" max="15104" width="0.7109375" style="152"/>
    <col min="15105" max="15105" width="10.85546875" style="152" customWidth="1"/>
    <col min="15106" max="15106" width="65.7109375" style="152" customWidth="1"/>
    <col min="15107" max="15107" width="16.5703125" style="152" customWidth="1"/>
    <col min="15108" max="15112" width="9.140625" style="152" customWidth="1"/>
    <col min="15113" max="15113" width="10.28515625" style="152" bestFit="1" customWidth="1"/>
    <col min="15114" max="15359" width="9.140625" style="152" customWidth="1"/>
    <col min="15360" max="15360" width="0.7109375" style="152"/>
    <col min="15361" max="15361" width="10.85546875" style="152" customWidth="1"/>
    <col min="15362" max="15362" width="65.7109375" style="152" customWidth="1"/>
    <col min="15363" max="15363" width="16.5703125" style="152" customWidth="1"/>
    <col min="15364" max="15368" width="9.140625" style="152" customWidth="1"/>
    <col min="15369" max="15369" width="10.28515625" style="152" bestFit="1" customWidth="1"/>
    <col min="15370" max="15615" width="9.140625" style="152" customWidth="1"/>
    <col min="15616" max="15616" width="0.7109375" style="152"/>
    <col min="15617" max="15617" width="10.85546875" style="152" customWidth="1"/>
    <col min="15618" max="15618" width="65.7109375" style="152" customWidth="1"/>
    <col min="15619" max="15619" width="16.5703125" style="152" customWidth="1"/>
    <col min="15620" max="15624" width="9.140625" style="152" customWidth="1"/>
    <col min="15625" max="15625" width="10.28515625" style="152" bestFit="1" customWidth="1"/>
    <col min="15626" max="15871" width="9.140625" style="152" customWidth="1"/>
    <col min="15872" max="15872" width="0.7109375" style="152"/>
    <col min="15873" max="15873" width="10.85546875" style="152" customWidth="1"/>
    <col min="15874" max="15874" width="65.7109375" style="152" customWidth="1"/>
    <col min="15875" max="15875" width="16.5703125" style="152" customWidth="1"/>
    <col min="15876" max="15880" width="9.140625" style="152" customWidth="1"/>
    <col min="15881" max="15881" width="10.28515625" style="152" bestFit="1" customWidth="1"/>
    <col min="15882" max="16127" width="9.140625" style="152" customWidth="1"/>
    <col min="16128" max="16128" width="0.7109375" style="152"/>
    <col min="16129" max="16129" width="10.85546875" style="152" customWidth="1"/>
    <col min="16130" max="16130" width="65.7109375" style="152" customWidth="1"/>
    <col min="16131" max="16131" width="16.5703125" style="152" customWidth="1"/>
    <col min="16132" max="16136" width="9.140625" style="152" customWidth="1"/>
    <col min="16137" max="16137" width="10.28515625" style="152" bestFit="1" customWidth="1"/>
    <col min="16138" max="16383" width="9.140625" style="152" customWidth="1"/>
    <col min="16384" max="16384" width="0.7109375" style="152"/>
  </cols>
  <sheetData>
    <row r="1" spans="1:9" s="145" customFormat="1" ht="15.75" x14ac:dyDescent="0.25">
      <c r="A1" s="144" t="s">
        <v>217</v>
      </c>
    </row>
    <row r="2" spans="1:9" s="145" customFormat="1" ht="12.75" x14ac:dyDescent="0.2">
      <c r="A2" s="146"/>
    </row>
    <row r="3" spans="1:9" s="145" customFormat="1" ht="12.75" x14ac:dyDescent="0.2">
      <c r="A3" s="146" t="s">
        <v>218</v>
      </c>
    </row>
    <row r="4" spans="1:9" s="145" customFormat="1" ht="12.75" x14ac:dyDescent="0.2">
      <c r="A4" s="146"/>
    </row>
    <row r="5" spans="1:9" s="145" customFormat="1" ht="12.75" x14ac:dyDescent="0.2">
      <c r="A5" s="146"/>
      <c r="B5" s="125" t="s">
        <v>246</v>
      </c>
    </row>
    <row r="6" spans="1:9" s="145" customFormat="1" ht="12.75" x14ac:dyDescent="0.2">
      <c r="A6" s="146"/>
      <c r="B6" s="125"/>
    </row>
    <row r="7" spans="1:9" s="150" customFormat="1" ht="12" customHeight="1" x14ac:dyDescent="0.25">
      <c r="A7" s="147"/>
      <c r="B7" s="148" t="s">
        <v>219</v>
      </c>
      <c r="C7" s="149"/>
      <c r="D7" s="147"/>
      <c r="E7" s="147"/>
    </row>
    <row r="8" spans="1:9" ht="15.75" x14ac:dyDescent="0.25">
      <c r="A8" s="151" t="s">
        <v>220</v>
      </c>
      <c r="B8" s="151"/>
      <c r="C8" s="151"/>
    </row>
    <row r="9" spans="1:9" ht="15.75" x14ac:dyDescent="0.25">
      <c r="A9" s="153"/>
      <c r="B9" s="153"/>
      <c r="C9" s="153"/>
    </row>
    <row r="10" spans="1:9" ht="20.100000000000001" customHeight="1" x14ac:dyDescent="0.2">
      <c r="A10" s="154" t="s">
        <v>221</v>
      </c>
      <c r="B10" s="155" t="s">
        <v>222</v>
      </c>
      <c r="C10" s="156" t="s">
        <v>223</v>
      </c>
    </row>
    <row r="11" spans="1:9" ht="20.100000000000001" customHeight="1" x14ac:dyDescent="0.25">
      <c r="A11" s="154"/>
      <c r="B11" s="155"/>
      <c r="C11" s="156"/>
      <c r="D11" s="157"/>
    </row>
    <row r="12" spans="1:9" s="159" customFormat="1" ht="20.100000000000001" customHeight="1" x14ac:dyDescent="0.2">
      <c r="A12" s="154" t="s">
        <v>224</v>
      </c>
      <c r="B12" s="158" t="s">
        <v>225</v>
      </c>
      <c r="C12" s="156">
        <f>SUM(C13:C13)</f>
        <v>0.01</v>
      </c>
      <c r="I12" s="160"/>
    </row>
    <row r="13" spans="1:9" s="159" customFormat="1" ht="20.100000000000001" customHeight="1" x14ac:dyDescent="0.2">
      <c r="A13" s="161"/>
      <c r="B13" s="162" t="s">
        <v>226</v>
      </c>
      <c r="C13" s="163">
        <v>0.01</v>
      </c>
      <c r="E13" s="164"/>
    </row>
    <row r="14" spans="1:9" ht="20.100000000000001" customHeight="1" x14ac:dyDescent="0.2">
      <c r="A14" s="161"/>
      <c r="B14" s="165"/>
      <c r="C14" s="163"/>
    </row>
    <row r="15" spans="1:9" s="159" customFormat="1" ht="20.100000000000001" customHeight="1" x14ac:dyDescent="0.2">
      <c r="A15" s="154" t="s">
        <v>227</v>
      </c>
      <c r="B15" s="158" t="s">
        <v>228</v>
      </c>
      <c r="C15" s="156">
        <v>2E-3</v>
      </c>
      <c r="I15" s="160"/>
    </row>
    <row r="16" spans="1:9" s="159" customFormat="1" ht="20.100000000000001" customHeight="1" x14ac:dyDescent="0.2">
      <c r="A16" s="161"/>
      <c r="B16" s="165"/>
      <c r="C16" s="163"/>
    </row>
    <row r="17" spans="1:12" s="159" customFormat="1" ht="20.100000000000001" customHeight="1" x14ac:dyDescent="0.2">
      <c r="A17" s="154" t="s">
        <v>229</v>
      </c>
      <c r="B17" s="158" t="s">
        <v>230</v>
      </c>
      <c r="C17" s="156">
        <v>2E-3</v>
      </c>
      <c r="L17" s="166"/>
    </row>
    <row r="18" spans="1:12" s="159" customFormat="1" ht="20.100000000000001" customHeight="1" x14ac:dyDescent="0.2">
      <c r="A18" s="161"/>
      <c r="B18" s="165"/>
      <c r="C18" s="163"/>
    </row>
    <row r="19" spans="1:12" s="159" customFormat="1" ht="20.100000000000001" customHeight="1" x14ac:dyDescent="0.2">
      <c r="A19" s="167"/>
      <c r="B19" s="155"/>
      <c r="C19" s="156"/>
    </row>
    <row r="20" spans="1:12" s="159" customFormat="1" ht="20.100000000000001" customHeight="1" x14ac:dyDescent="0.2">
      <c r="A20" s="154" t="s">
        <v>231</v>
      </c>
      <c r="B20" s="168" t="s">
        <v>232</v>
      </c>
      <c r="C20" s="156">
        <v>8.8999999999999999E-3</v>
      </c>
    </row>
    <row r="21" spans="1:12" s="159" customFormat="1" ht="20.100000000000001" customHeight="1" x14ac:dyDescent="0.2">
      <c r="A21" s="167"/>
      <c r="B21" s="155"/>
      <c r="C21" s="156"/>
    </row>
    <row r="22" spans="1:12" s="159" customFormat="1" ht="20.100000000000001" customHeight="1" x14ac:dyDescent="0.2">
      <c r="A22" s="154" t="s">
        <v>233</v>
      </c>
      <c r="B22" s="169" t="s">
        <v>234</v>
      </c>
      <c r="C22" s="156">
        <v>0.04</v>
      </c>
    </row>
    <row r="23" spans="1:12" s="159" customFormat="1" ht="20.100000000000001" customHeight="1" x14ac:dyDescent="0.2">
      <c r="A23" s="154"/>
      <c r="B23" s="169"/>
      <c r="C23" s="156"/>
    </row>
    <row r="24" spans="1:12" s="159" customFormat="1" ht="20.100000000000001" customHeight="1" x14ac:dyDescent="0.2">
      <c r="A24" s="154" t="s">
        <v>235</v>
      </c>
      <c r="B24" s="158" t="s">
        <v>236</v>
      </c>
      <c r="C24" s="156">
        <f>SUM(C25:C28)</f>
        <v>0.13150000000000001</v>
      </c>
    </row>
    <row r="25" spans="1:12" ht="20.100000000000001" customHeight="1" x14ac:dyDescent="0.2">
      <c r="A25" s="161"/>
      <c r="B25" s="162" t="s">
        <v>237</v>
      </c>
      <c r="C25" s="163">
        <v>6.4999999999999997E-3</v>
      </c>
      <c r="D25" s="159"/>
    </row>
    <row r="26" spans="1:12" ht="20.100000000000001" customHeight="1" x14ac:dyDescent="0.2">
      <c r="A26" s="161"/>
      <c r="B26" s="162" t="s">
        <v>238</v>
      </c>
      <c r="C26" s="163">
        <v>0.03</v>
      </c>
      <c r="D26" s="159"/>
    </row>
    <row r="27" spans="1:12" ht="20.100000000000001" customHeight="1" x14ac:dyDescent="0.2">
      <c r="A27" s="161"/>
      <c r="B27" s="162" t="s">
        <v>239</v>
      </c>
      <c r="C27" s="163">
        <v>0.05</v>
      </c>
    </row>
    <row r="28" spans="1:12" ht="20.100000000000001" customHeight="1" x14ac:dyDescent="0.2">
      <c r="A28" s="161"/>
      <c r="B28" s="162" t="s">
        <v>240</v>
      </c>
      <c r="C28" s="163">
        <v>4.4999999999999998E-2</v>
      </c>
    </row>
    <row r="29" spans="1:12" ht="20.100000000000001" customHeight="1" thickBot="1" x14ac:dyDescent="0.25">
      <c r="A29" s="170"/>
      <c r="B29" s="171"/>
      <c r="C29" s="172"/>
    </row>
    <row r="30" spans="1:12" ht="20.100000000000001" customHeight="1" thickBot="1" x14ac:dyDescent="0.25">
      <c r="A30" s="173"/>
      <c r="B30" s="174" t="s">
        <v>241</v>
      </c>
      <c r="C30" s="175">
        <f>(((1+(C12+C15+C17))*(1+C20)*(1+C22))/(1-C24))-1</f>
        <v>0.2250380932642484</v>
      </c>
    </row>
    <row r="31" spans="1:12" s="159" customFormat="1" ht="22.5" customHeight="1" x14ac:dyDescent="0.2">
      <c r="A31" s="176"/>
      <c r="B31" s="152"/>
      <c r="C31" s="152"/>
    </row>
    <row r="32" spans="1:12" ht="18.75" customHeight="1" x14ac:dyDescent="0.2">
      <c r="A32" s="177" t="s">
        <v>242</v>
      </c>
      <c r="B32" s="178" t="s">
        <v>243</v>
      </c>
      <c r="C32" s="178"/>
    </row>
    <row r="33" spans="1:3" ht="42.75" customHeight="1" x14ac:dyDescent="0.2">
      <c r="A33" s="177"/>
      <c r="B33" s="178"/>
      <c r="C33" s="178"/>
    </row>
    <row r="34" spans="1:3" ht="15.75" x14ac:dyDescent="0.2">
      <c r="A34" s="177"/>
      <c r="B34" s="179"/>
      <c r="C34" s="179"/>
    </row>
    <row r="35" spans="1:3" ht="15.75" x14ac:dyDescent="0.25">
      <c r="A35" s="157"/>
      <c r="B35" s="180" t="s">
        <v>244</v>
      </c>
      <c r="C35" s="180"/>
    </row>
    <row r="36" spans="1:3" ht="76.5" customHeight="1" x14ac:dyDescent="0.25">
      <c r="A36" s="157"/>
      <c r="B36" s="180"/>
      <c r="C36" s="180"/>
    </row>
  </sheetData>
  <mergeCells count="4">
    <mergeCell ref="B5:B6"/>
    <mergeCell ref="B7:C7"/>
    <mergeCell ref="A8:C8"/>
    <mergeCell ref="B32:C33"/>
  </mergeCells>
  <printOptions horizontalCentered="1"/>
  <pageMargins left="0.98425196850393704" right="0.78740157480314965" top="1.1811023622047245" bottom="0.78740157480314965" header="0.31496062992125984" footer="0.31496062992125984"/>
  <pageSetup paperSize="9" scale="8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Orçamento</vt:lpstr>
      <vt:lpstr>CRONOGRAMA</vt:lpstr>
      <vt:lpstr>ENCARGOS SOCIAIS</vt:lpstr>
      <vt:lpstr>BDI</vt:lpstr>
      <vt:lpstr>BDI!Area_de_impressao</vt:lpstr>
      <vt:lpstr>CRONOGRAMA!Area_de_impressao</vt:lpstr>
      <vt:lpstr>'ENCARGOS SOCIAIS'!Area_de_impressao</vt:lpstr>
      <vt:lpstr>'ENCARGOS SOCIAIS'!Titulos_de_impressao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daniel rachadel</cp:lastModifiedBy>
  <cp:lastPrinted>2020-07-31T09:59:26Z</cp:lastPrinted>
  <dcterms:created xsi:type="dcterms:W3CDTF">2020-07-21T13:12:35Z</dcterms:created>
  <dcterms:modified xsi:type="dcterms:W3CDTF">2020-07-31T09:59:36Z</dcterms:modified>
  <cp:category>Sinapi Excel</cp:category>
</cp:coreProperties>
</file>